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921" activeTab="0"/>
  </bookViews>
  <sheets>
    <sheet name="УКУПНО" sheetId="1" r:id="rId1"/>
    <sheet name="ТЕКУЋИ РАСХОДИ И ИЗДАЦИ" sheetId="2" r:id="rId2"/>
    <sheet name="ПРОГРАМСКЕ АКТИВНОСТИ" sheetId="3" r:id="rId3"/>
  </sheets>
  <definedNames>
    <definedName name="bane">'УКУПНО'!$A$53:$H$387</definedName>
    <definedName name="milka">'ТЕКУЋИ РАСХОДИ И ИЗДАЦИ'!$A$53:$H$387</definedName>
  </definedNames>
  <calcPr fullCalcOnLoad="1"/>
</workbook>
</file>

<file path=xl/sharedStrings.xml><?xml version="1.0" encoding="utf-8"?>
<sst xmlns="http://schemas.openxmlformats.org/spreadsheetml/2006/main" count="1187" uniqueCount="320">
  <si>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</si>
  <si>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</si>
  <si>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</si>
  <si>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</si>
  <si>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</si>
  <si>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</si>
  <si>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</si>
  <si>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</si>
  <si>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</si>
  <si>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</si>
  <si>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</si>
  <si>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</si>
  <si>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</si>
  <si>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</si>
  <si>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</si>
  <si>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</si>
  <si>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</si>
  <si>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</si>
  <si>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</si>
  <si>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</si>
  <si>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</si>
  <si>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</si>
  <si>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</si>
  <si>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</si>
  <si>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</si>
  <si>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</si>
  <si>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</si>
  <si>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</si>
  <si>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</si>
  <si>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</si>
  <si>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</si>
  <si>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</si>
  <si>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</si>
  <si>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</si>
  <si>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</si>
  <si>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</si>
  <si>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</si>
  <si>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</si>
  <si>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</si>
  <si>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посебне намене</t>
  </si>
  <si>
    <t>Зграде и грађевински објекти</t>
  </si>
  <si>
    <t>Машине и опрема</t>
  </si>
  <si>
    <t>Земљиште</t>
  </si>
  <si>
    <t>Отплата страних камата</t>
  </si>
  <si>
    <t>Отплата камата мултилатералним институцијама</t>
  </si>
  <si>
    <t>Пратећи трошкови задуживања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</si>
  <si>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</si>
  <si>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</si>
  <si>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</si>
  <si>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Текуће субвенције приватним предузећима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</si>
  <si>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</si>
  <si>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</si>
  <si>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децу и породицу</t>
  </si>
  <si>
    <t>Накнаде из буџета за образовање, културу, науку и спорт</t>
  </si>
  <si>
    <t>Накнаде из буџета за становање и живот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</si>
  <si>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</si>
  <si>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</si>
  <si>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</si>
  <si>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</si>
  <si>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Отплата главнице страним кредиторима</t>
  </si>
  <si>
    <t>Отплата главнице мултилатералним институцијама</t>
  </si>
  <si>
    <t>Конто</t>
  </si>
  <si>
    <t>Позиција</t>
  </si>
  <si>
    <t>Куповина зграда и објеката</t>
  </si>
  <si>
    <t>Изградња зграда и објеката</t>
  </si>
  <si>
    <t>Капитално одржавање зграда и објеката</t>
  </si>
  <si>
    <t>Опрема за саобраћај</t>
  </si>
  <si>
    <t>Административна опрема</t>
  </si>
  <si>
    <t>Опрема за производњу, моторна, непокретна и немоторна опрема</t>
  </si>
  <si>
    <t>Робне резерве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</si>
  <si>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</si>
  <si>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</si>
  <si>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</si>
  <si>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</si>
  <si>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</si>
  <si>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</si>
  <si>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</si>
  <si>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</si>
  <si>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</si>
  <si>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</si>
  <si>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</si>
  <si>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</si>
  <si>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</si>
  <si>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</si>
  <si>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</si>
  <si>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</si>
  <si>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</si>
  <si>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</si>
  <si>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</si>
  <si>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</si>
  <si>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</si>
  <si>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</si>
  <si>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</si>
  <si>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</si>
  <si>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</si>
  <si>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</si>
  <si>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</si>
  <si>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</si>
  <si>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</si>
  <si>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</si>
  <si>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</si>
  <si>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</si>
  <si>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</si>
  <si>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</si>
  <si>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</si>
  <si>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</si>
  <si>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</si>
  <si>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</si>
  <si>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</si>
  <si>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</si>
  <si>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</si>
  <si>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</si>
  <si>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</si>
  <si>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</si>
  <si>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</si>
  <si>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</si>
  <si>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</si>
  <si>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</si>
  <si>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</si>
  <si>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</si>
  <si>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</si>
  <si>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</si>
  <si>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</si>
  <si>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</si>
  <si>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</si>
  <si>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</si>
  <si>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</si>
  <si>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</si>
  <si>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</si>
  <si>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</si>
  <si>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</si>
  <si>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</si>
  <si>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</si>
  <si>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</si>
  <si>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</si>
  <si>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</si>
  <si>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</si>
  <si>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</si>
  <si>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</si>
  <si>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</si>
  <si>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</si>
  <si>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</si>
  <si>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</si>
  <si>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</si>
  <si>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</si>
  <si>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</si>
  <si>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</si>
  <si>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</si>
  <si>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</si>
  <si>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</si>
  <si>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</si>
  <si>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</si>
  <si>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</si>
  <si>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</si>
  <si>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</si>
  <si>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</si>
  <si>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</si>
  <si>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</si>
  <si>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</si>
  <si>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</si>
  <si>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</si>
  <si>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</si>
  <si>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</si>
  <si>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</si>
  <si>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</si>
  <si>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</si>
  <si>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</si>
  <si>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</si>
  <si>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</si>
  <si>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</si>
  <si>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</si>
  <si>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</si>
  <si>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</si>
  <si>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</si>
  <si>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</si>
  <si>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</si>
  <si>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</si>
  <si>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</si>
  <si>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</si>
  <si>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</si>
  <si>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</si>
  <si>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Стални порез на имовину</t>
  </si>
  <si>
    <t>Регистрација возила</t>
  </si>
  <si>
    <t>Републичке таксе</t>
  </si>
  <si>
    <t>Судске таксе</t>
  </si>
  <si>
    <t xml:space="preserve">Пројектно планирање 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</si>
  <si>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</si>
  <si>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</si>
  <si>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</si>
  <si>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</si>
  <si>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</si>
  <si>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</si>
  <si>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</si>
  <si>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</si>
  <si>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Лиценце</t>
  </si>
  <si>
    <t>Расходи и издаци - укупно</t>
  </si>
  <si>
    <t>Остале помоћи запосленим радницима</t>
  </si>
  <si>
    <t>Јубиларне награде</t>
  </si>
  <si>
    <t>Трошкови грејања –природни гас</t>
  </si>
  <si>
    <t>Допринос за коришћење градског земљишта и слично</t>
  </si>
  <si>
    <t>Допринос за коришћење вода</t>
  </si>
  <si>
    <t>Остале услуге комуникација</t>
  </si>
  <si>
    <t>Остале ПТТ услуге</t>
  </si>
  <si>
    <t>Осигурање опреме</t>
  </si>
  <si>
    <t>Осигурање остале дугорочне имовине</t>
  </si>
  <si>
    <t>Остали трошкови</t>
  </si>
  <si>
    <t>Радио-телевизијска претплата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</si>
  <si>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</si>
  <si>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</si>
  <si>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Остали трошкови за пословна путовања у иностанство</t>
  </si>
  <si>
    <t>Остале компјутерске услуге</t>
  </si>
  <si>
    <t>Остале услуге штампања</t>
  </si>
  <si>
    <t>Услуге информисања јавности</t>
  </si>
  <si>
    <t>Односи са јавношћу</t>
  </si>
  <si>
    <t>Услуге ревизије</t>
  </si>
  <si>
    <t>Остале правне услуге</t>
  </si>
  <si>
    <t>Услуге образовања</t>
  </si>
  <si>
    <t>Услуге културе</t>
  </si>
  <si>
    <t>Услуге спорта</t>
  </si>
  <si>
    <t>Услуге јавног здравства - инспекција и аналаиза</t>
  </si>
  <si>
    <t>Остале медицинске услуге</t>
  </si>
  <si>
    <t>Радови на водоводу и канализацији</t>
  </si>
  <si>
    <t>Радови на комуникацијским инсталацијама</t>
  </si>
  <si>
    <t>Остале попрвке и и одржавање опреме за саобраћај</t>
  </si>
  <si>
    <t>Опрема за домаћинство и угоститељство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</si>
  <si>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</si>
  <si>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</si>
  <si>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Стручна литература за редовне потребе запослених</t>
  </si>
  <si>
    <t>Стручна литература за образовање запослених</t>
  </si>
  <si>
    <t>Остали материјали за очување животне средине и науку</t>
  </si>
  <si>
    <t>Остали материјали за одржавање хигијене</t>
  </si>
  <si>
    <t xml:space="preserve">Храна </t>
  </si>
  <si>
    <t>Пиће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</si>
  <si>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</si>
  <si>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</si>
  <si>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</si>
  <si>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</si>
  <si>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Отплата камата и пратећи трошкови задуживања</t>
  </si>
  <si>
    <t>Отплата камата ЕБРД</t>
  </si>
  <si>
    <t>Отплата камата ЕИБ</t>
  </si>
  <si>
    <t>Субвенције</t>
  </si>
  <si>
    <t>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</si>
  <si>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</si>
  <si>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за пољопривреду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</si>
  <si>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</si>
  <si>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</si>
  <si>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</si>
  <si>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</si>
  <si>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 xml:space="preserve">Субвенције приватним предузећима </t>
  </si>
  <si>
    <t>Донације, дотације и трансфери</t>
  </si>
  <si>
    <t>Трансфери осталим нивоима власти</t>
  </si>
  <si>
    <t>Текући трансфери осталим нивоима власти</t>
  </si>
  <si>
    <t>Текући трансфери нивоу Републике</t>
  </si>
  <si>
    <t>Текући трансфери нивоу општина</t>
  </si>
  <si>
    <t>Капитални трансфери осталим нивоима власти</t>
  </si>
  <si>
    <t>Капитални трансфери нивоу Републике</t>
  </si>
  <si>
    <t>Капитални трансфери нивоу општина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</si>
  <si>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</si>
  <si>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</si>
  <si>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</si>
  <si>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</t>
  </si>
  <si>
    <t>Накнаде за боловање</t>
  </si>
  <si>
    <t>Накнаде ратним војним инвалидима</t>
  </si>
  <si>
    <t>Академске награде</t>
  </si>
  <si>
    <t>Ученичке стипендије</t>
  </si>
  <si>
    <t>Дотације верским заједницама</t>
  </si>
  <si>
    <t>Дотације осталим удружењима грађана</t>
  </si>
  <si>
    <t>Дотације политичким странкама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</si>
  <si>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</si>
  <si>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</si>
  <si>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Накнаде штете за повреде или штету нанету од стране државних органа</t>
  </si>
  <si>
    <t>Остале накнаде штете</t>
  </si>
  <si>
    <t>Куповина стамбеног простора за социјалне групе</t>
  </si>
  <si>
    <t>Изградња стамбеног простора за јавне службенике</t>
  </si>
  <si>
    <t>Изградња стамбеног простора за социјалне групе</t>
  </si>
  <si>
    <t>Болнице, домови здравља и старачки домови</t>
  </si>
  <si>
    <t>Објекти за потребе образовања</t>
  </si>
  <si>
    <t>Комуникациони и електрични водови</t>
  </si>
  <si>
    <t>Капитално одржавање пословних зграда и пословног простора</t>
  </si>
  <si>
    <t>Капитално одржавање објеката за потребе образовања</t>
  </si>
  <si>
    <t>Капитално одржавање аутопутева, путева, мостова, надвожњака и тунела</t>
  </si>
  <si>
    <t>Капитално одржавање водовода</t>
  </si>
  <si>
    <t>Планирање и праћење пројеката</t>
  </si>
  <si>
    <t>Идејни пројекат</t>
  </si>
  <si>
    <t>Стручна оцена и коментари</t>
  </si>
  <si>
    <t>Пројектна документација</t>
  </si>
  <si>
    <t>Мреже</t>
  </si>
  <si>
    <t>Опрема за угоститељство</t>
  </si>
  <si>
    <t>Уграђена опрема</t>
  </si>
  <si>
    <t>Монтирана опрема</t>
  </si>
  <si>
    <t>Залихе</t>
  </si>
  <si>
    <t>Природна имовина</t>
  </si>
  <si>
    <t>Набавка грађевинског земљишта</t>
  </si>
  <si>
    <t>Отплата главнице</t>
  </si>
  <si>
    <t>Отплата главнице ЕБРД</t>
  </si>
  <si>
    <t>Отплата главнице ЕИБ</t>
  </si>
  <si>
    <t>Опис</t>
  </si>
  <si>
    <t>Накнаде у натури давања запосленима</t>
  </si>
  <si>
    <t>Опрема за културу</t>
  </si>
  <si>
    <t>Остали непоменути трошкови</t>
  </si>
  <si>
    <t>Oстале медијске услуге</t>
  </si>
  <si>
    <t>Текуће поправке и одржавање опреме за културу</t>
  </si>
  <si>
    <t>Материјали за образовање,културу и спорт</t>
  </si>
  <si>
    <t xml:space="preserve"> Материјали за културу</t>
  </si>
  <si>
    <t>Музејски експонати и споменици културе</t>
  </si>
  <si>
    <t>укупно</t>
  </si>
  <si>
    <t>текући расходи и издаци</t>
  </si>
  <si>
    <t>програмске активности</t>
  </si>
  <si>
    <t>Расходи и издаци из осталих извора</t>
  </si>
  <si>
    <t>Расходи и издаци из буџета града Београда</t>
  </si>
  <si>
    <t>захтеви за додатна средства</t>
  </si>
  <si>
    <t>захтев за средства за извршавање пренетих обавеза (из буџета)</t>
  </si>
  <si>
    <t>захтеви за додатна средства из буџета</t>
  </si>
  <si>
    <t>захтев за додатна средства из буџета</t>
  </si>
  <si>
    <t>захтев за средства за извршавање пренетих обавеза из буџета</t>
  </si>
  <si>
    <t>(1)  ПЛАН РАСХОДА И ИЗДАТАКА У 2013. ГОДИНИ</t>
  </si>
  <si>
    <t>(2)  ПЛАН РАСХОДА И ИЗДАТАКА У 2013. ГОДИНИ</t>
  </si>
  <si>
    <t>(3)  ПЛАН РАСХОДА И ИЗДАТАКА У 2013. ГОДИНИ</t>
  </si>
  <si>
    <t>Назив буџетског корисника                ПОЗОРИШТЕ НА ТЕРАЗИЈАМА</t>
  </si>
  <si>
    <t>Назив буџетског корисника      ПОЗОРИШТЕ НА ТЕРАЗИЈАМА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</si>
</sst>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i_n_-;\-* #,##0.00\ _d_i_n_-;_-* &quot;-&quot;??\ _d_i_n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5" fillId="22" borderId="10" xfId="42" applyNumberFormat="1" applyFont="1" applyFill="1" applyBorder="1" applyAlignment="1">
      <alignment horizontal="right" vertical="center" wrapText="1"/>
    </xf>
    <xf numFmtId="3" fontId="6" fillId="0" borderId="10" xfId="42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>
      <alignment horizontal="right" vertical="center" wrapText="1"/>
    </xf>
    <xf numFmtId="3" fontId="5" fillId="22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3" fontId="4" fillId="7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center" wrapText="1"/>
    </xf>
    <xf numFmtId="3" fontId="6" fillId="22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7" fillId="0" borderId="16" xfId="0" applyNumberFormat="1" applyFont="1" applyBorder="1" applyAlignment="1">
      <alignment horizontal="center" vertical="center" wrapText="1"/>
    </xf>
    <xf numFmtId="3" fontId="5" fillId="24" borderId="17" xfId="0" applyNumberFormat="1" applyFont="1" applyFill="1" applyBorder="1" applyAlignment="1">
      <alignment horizontal="right" vertical="center" wrapText="1"/>
    </xf>
    <xf numFmtId="3" fontId="5" fillId="7" borderId="17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4" fillId="7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22" borderId="17" xfId="0" applyNumberFormat="1" applyFont="1" applyFill="1" applyBorder="1" applyAlignment="1">
      <alignment horizontal="right" vertical="center" wrapText="1"/>
    </xf>
    <xf numFmtId="3" fontId="6" fillId="22" borderId="17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4" fillId="4" borderId="17" xfId="0" applyNumberFormat="1" applyFont="1" applyFill="1" applyBorder="1" applyAlignment="1">
      <alignment horizontal="right" vertical="center" wrapText="1"/>
    </xf>
    <xf numFmtId="3" fontId="4" fillId="22" borderId="1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3" fontId="4" fillId="24" borderId="17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22" borderId="17" xfId="0" applyNumberFormat="1" applyFont="1" applyFill="1" applyBorder="1" applyAlignment="1">
      <alignment horizontal="right" vertical="center" wrapText="1"/>
    </xf>
    <xf numFmtId="3" fontId="2" fillId="22" borderId="10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22" borderId="10" xfId="42" applyNumberFormat="1" applyFont="1" applyFill="1" applyBorder="1" applyAlignment="1">
      <alignment horizontal="right" vertical="center" wrapText="1"/>
    </xf>
    <xf numFmtId="3" fontId="2" fillId="0" borderId="10" xfId="42" applyNumberFormat="1" applyFont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2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0"/>
  <sheetViews>
    <sheetView tabSelected="1" zoomScalePageLayoutView="0" workbookViewId="0" topLeftCell="A1">
      <selection activeCell="K3" sqref="K1:L16384"/>
    </sheetView>
  </sheetViews>
  <sheetFormatPr defaultColWidth="9.140625" defaultRowHeight="12.75"/>
  <cols>
    <col min="1" max="1" width="9.140625" style="128" customWidth="1"/>
    <col min="2" max="2" width="9.140625" style="71" customWidth="1"/>
    <col min="3" max="3" width="51.140625" style="1" customWidth="1"/>
    <col min="4" max="8" width="9.8515625" style="72" customWidth="1"/>
    <col min="9" max="10" width="9.140625" style="1" customWidth="1"/>
    <col min="11" max="11" width="13.7109375" style="1" customWidth="1"/>
    <col min="12" max="16384" width="9.140625" style="1" customWidth="1"/>
  </cols>
  <sheetData>
    <row r="1" spans="1:8" ht="18">
      <c r="A1" s="146" t="s">
        <v>315</v>
      </c>
      <c r="B1" s="146"/>
      <c r="C1" s="146"/>
      <c r="D1" s="146"/>
      <c r="E1" s="146"/>
      <c r="F1" s="146"/>
      <c r="G1" s="74"/>
      <c r="H1" s="74"/>
    </row>
    <row r="2" spans="1:8" ht="12.75" customHeight="1">
      <c r="A2" s="148" t="s">
        <v>305</v>
      </c>
      <c r="B2" s="148"/>
      <c r="C2" s="148"/>
      <c r="D2" s="148"/>
      <c r="E2" s="148"/>
      <c r="F2" s="148"/>
      <c r="G2" s="75"/>
      <c r="H2" s="75"/>
    </row>
    <row r="3" spans="1:8" ht="12.75" customHeight="1">
      <c r="A3" s="149" t="s">
        <v>319</v>
      </c>
      <c r="B3" s="149"/>
      <c r="C3" s="149"/>
      <c r="D3" s="149"/>
      <c r="E3" s="149"/>
      <c r="F3" s="149"/>
      <c r="G3" s="76"/>
      <c r="H3" s="76"/>
    </row>
    <row r="4" spans="1:8" ht="12.75" customHeight="1">
      <c r="A4" s="149"/>
      <c r="B4" s="149"/>
      <c r="C4" s="149"/>
      <c r="D4" s="149"/>
      <c r="E4" s="149"/>
      <c r="F4" s="149"/>
      <c r="G4" s="76"/>
      <c r="H4" s="76"/>
    </row>
    <row r="5" spans="1:8" ht="12.75" customHeight="1">
      <c r="A5" s="149"/>
      <c r="B5" s="149"/>
      <c r="C5" s="149"/>
      <c r="D5" s="149"/>
      <c r="E5" s="149"/>
      <c r="F5" s="149"/>
      <c r="G5" s="76"/>
      <c r="H5" s="76"/>
    </row>
    <row r="6" spans="1:8" ht="12.75" customHeight="1">
      <c r="A6" s="145"/>
      <c r="B6" s="145"/>
      <c r="C6" s="145"/>
      <c r="D6" s="2"/>
      <c r="E6" s="2"/>
      <c r="F6" s="2"/>
      <c r="G6" s="2"/>
      <c r="H6" s="2"/>
    </row>
    <row r="7" spans="1:8" ht="18.75" thickBot="1">
      <c r="A7" s="146"/>
      <c r="B7" s="146"/>
      <c r="C7" s="146"/>
      <c r="D7" s="146"/>
      <c r="E7" s="146"/>
      <c r="F7" s="146"/>
      <c r="G7" s="74"/>
      <c r="H7" s="74"/>
    </row>
    <row r="8" spans="1:10" ht="80.25" customHeight="1">
      <c r="A8" s="110" t="s">
        <v>61</v>
      </c>
      <c r="B8" s="95"/>
      <c r="C8" s="95" t="s">
        <v>296</v>
      </c>
      <c r="D8" s="96" t="s">
        <v>309</v>
      </c>
      <c r="E8" s="96" t="s">
        <v>308</v>
      </c>
      <c r="F8" s="97" t="s">
        <v>70</v>
      </c>
      <c r="G8" s="96" t="s">
        <v>314</v>
      </c>
      <c r="H8" s="96" t="s">
        <v>312</v>
      </c>
      <c r="I8" s="96"/>
      <c r="J8" s="29"/>
    </row>
    <row r="9" spans="1:10" s="45" customFormat="1" ht="12.75">
      <c r="A9" s="111"/>
      <c r="B9" s="43"/>
      <c r="C9" s="44" t="s">
        <v>195</v>
      </c>
      <c r="D9" s="98">
        <f>SUM(D10+D18+D36+D41+D25+D34+D28+D31+D45+D47+D49)</f>
        <v>166709000</v>
      </c>
      <c r="E9" s="98">
        <f>SUM(E10+E18+E36+E41+E25+E34+E28+E31+E45+E47+E49)</f>
        <v>43828000</v>
      </c>
      <c r="F9" s="99">
        <f>SUM(D9:E9)</f>
        <v>210537000</v>
      </c>
      <c r="G9" s="92"/>
      <c r="H9" s="92"/>
      <c r="I9" s="92"/>
      <c r="J9" s="92"/>
    </row>
    <row r="10" spans="1:10" s="45" customFormat="1" ht="12.75">
      <c r="A10" s="112">
        <v>410000</v>
      </c>
      <c r="B10" s="10"/>
      <c r="C10" s="11" t="s">
        <v>71</v>
      </c>
      <c r="D10" s="28">
        <f>SUM(D11:D17)</f>
        <v>141736000</v>
      </c>
      <c r="E10" s="28">
        <f>SUM(E11:E17)</f>
        <v>4978000</v>
      </c>
      <c r="F10" s="81">
        <f>SUM(D10:E10)</f>
        <v>146714000</v>
      </c>
      <c r="G10" s="92"/>
      <c r="H10" s="92"/>
      <c r="I10" s="92"/>
      <c r="J10" s="92"/>
    </row>
    <row r="11" spans="1:10" s="45" customFormat="1" ht="12.75">
      <c r="A11" s="113">
        <v>411000</v>
      </c>
      <c r="B11" s="6"/>
      <c r="C11" s="7" t="s">
        <v>72</v>
      </c>
      <c r="D11" s="24">
        <v>112488000</v>
      </c>
      <c r="E11" s="24">
        <v>3702000</v>
      </c>
      <c r="F11" s="90">
        <f aca="true" t="shared" si="0" ref="F11:F17">SUM(D11:E11)</f>
        <v>116190000</v>
      </c>
      <c r="G11" s="92"/>
      <c r="H11" s="92"/>
      <c r="I11" s="92"/>
      <c r="J11" s="92"/>
    </row>
    <row r="12" spans="1:10" s="45" customFormat="1" ht="12.75">
      <c r="A12" s="113">
        <v>412000</v>
      </c>
      <c r="B12" s="6"/>
      <c r="C12" s="7" t="s">
        <v>0</v>
      </c>
      <c r="D12" s="24">
        <v>22138000</v>
      </c>
      <c r="E12" s="24">
        <v>661000</v>
      </c>
      <c r="F12" s="90">
        <f t="shared" si="0"/>
        <v>22799000</v>
      </c>
      <c r="G12" s="92"/>
      <c r="H12" s="92"/>
      <c r="I12" s="92"/>
      <c r="J12" s="92"/>
    </row>
    <row r="13" spans="1:10" s="45" customFormat="1" ht="12.75">
      <c r="A13" s="113">
        <v>413000</v>
      </c>
      <c r="B13" s="6"/>
      <c r="C13" s="7" t="s">
        <v>297</v>
      </c>
      <c r="D13" s="24">
        <v>4500000</v>
      </c>
      <c r="E13" s="24">
        <v>250000</v>
      </c>
      <c r="F13" s="90">
        <f t="shared" si="0"/>
        <v>4750000</v>
      </c>
      <c r="G13" s="92"/>
      <c r="H13" s="92"/>
      <c r="I13" s="92"/>
      <c r="J13" s="92"/>
    </row>
    <row r="14" spans="1:10" s="45" customFormat="1" ht="12.75">
      <c r="A14" s="113">
        <v>414000</v>
      </c>
      <c r="B14" s="6"/>
      <c r="C14" s="7" t="s">
        <v>5</v>
      </c>
      <c r="D14" s="24">
        <v>0</v>
      </c>
      <c r="E14" s="24">
        <v>205000</v>
      </c>
      <c r="F14" s="90">
        <f t="shared" si="0"/>
        <v>205000</v>
      </c>
      <c r="G14" s="92"/>
      <c r="H14" s="92"/>
      <c r="I14" s="92"/>
      <c r="J14" s="92"/>
    </row>
    <row r="15" spans="1:10" s="45" customFormat="1" ht="12.75">
      <c r="A15" s="113">
        <v>415000</v>
      </c>
      <c r="B15" s="6"/>
      <c r="C15" s="7" t="s">
        <v>73</v>
      </c>
      <c r="D15" s="24">
        <v>0</v>
      </c>
      <c r="E15" s="24">
        <v>160000</v>
      </c>
      <c r="F15" s="90">
        <f t="shared" si="0"/>
        <v>160000</v>
      </c>
      <c r="G15" s="92"/>
      <c r="H15" s="92"/>
      <c r="I15" s="92"/>
      <c r="J15" s="92"/>
    </row>
    <row r="16" spans="1:10" s="45" customFormat="1" ht="12.75">
      <c r="A16" s="113">
        <v>416000</v>
      </c>
      <c r="B16" s="6"/>
      <c r="C16" s="7" t="s">
        <v>74</v>
      </c>
      <c r="D16" s="24">
        <v>2610000</v>
      </c>
      <c r="E16" s="24">
        <v>0</v>
      </c>
      <c r="F16" s="90">
        <f t="shared" si="0"/>
        <v>2610000</v>
      </c>
      <c r="G16" s="92"/>
      <c r="H16" s="92"/>
      <c r="I16" s="92"/>
      <c r="J16" s="92"/>
    </row>
    <row r="17" spans="1:10" s="45" customFormat="1" ht="12.75">
      <c r="A17" s="113">
        <v>417000</v>
      </c>
      <c r="B17" s="6"/>
      <c r="C17" s="7" t="s">
        <v>8</v>
      </c>
      <c r="D17" s="24">
        <v>0</v>
      </c>
      <c r="E17" s="24">
        <v>0</v>
      </c>
      <c r="F17" s="90">
        <f t="shared" si="0"/>
        <v>0</v>
      </c>
      <c r="G17" s="92"/>
      <c r="H17" s="92"/>
      <c r="I17" s="92"/>
      <c r="J17" s="92"/>
    </row>
    <row r="18" spans="1:10" s="45" customFormat="1" ht="12.75">
      <c r="A18" s="112">
        <v>420000</v>
      </c>
      <c r="B18" s="10"/>
      <c r="C18" s="11" t="s">
        <v>75</v>
      </c>
      <c r="D18" s="28">
        <f>SUM(D19:D24)</f>
        <v>24973000</v>
      </c>
      <c r="E18" s="28">
        <f>SUM(E19:E24)</f>
        <v>38850000</v>
      </c>
      <c r="F18" s="81">
        <f>SUM(D18:E18)</f>
        <v>63823000</v>
      </c>
      <c r="G18" s="92"/>
      <c r="H18" s="92"/>
      <c r="I18" s="92"/>
      <c r="J18" s="92"/>
    </row>
    <row r="19" spans="1:10" s="45" customFormat="1" ht="12.75">
      <c r="A19" s="113">
        <v>421000</v>
      </c>
      <c r="B19" s="6"/>
      <c r="C19" s="7" t="s">
        <v>9</v>
      </c>
      <c r="D19" s="24">
        <v>18497000</v>
      </c>
      <c r="E19" s="24">
        <v>5620000</v>
      </c>
      <c r="F19" s="90">
        <f aca="true" t="shared" si="1" ref="F19:F48">SUM(D19:E19)</f>
        <v>24117000</v>
      </c>
      <c r="G19" s="92"/>
      <c r="H19" s="92"/>
      <c r="I19" s="92"/>
      <c r="J19" s="92"/>
    </row>
    <row r="20" spans="1:10" s="45" customFormat="1" ht="12.75">
      <c r="A20" s="113">
        <v>422000</v>
      </c>
      <c r="B20" s="6"/>
      <c r="C20" s="7" t="s">
        <v>16</v>
      </c>
      <c r="D20" s="24">
        <v>0</v>
      </c>
      <c r="E20" s="24">
        <v>660000</v>
      </c>
      <c r="F20" s="90">
        <f t="shared" si="1"/>
        <v>660000</v>
      </c>
      <c r="G20" s="92"/>
      <c r="H20" s="92"/>
      <c r="I20" s="92"/>
      <c r="J20" s="92"/>
    </row>
    <row r="21" spans="1:10" s="45" customFormat="1" ht="12.75">
      <c r="A21" s="113">
        <v>423000</v>
      </c>
      <c r="B21" s="6"/>
      <c r="C21" s="7" t="s">
        <v>19</v>
      </c>
      <c r="D21" s="24">
        <v>4190000</v>
      </c>
      <c r="E21" s="24">
        <v>29363000</v>
      </c>
      <c r="F21" s="90">
        <f t="shared" si="1"/>
        <v>33553000</v>
      </c>
      <c r="G21" s="92"/>
      <c r="H21" s="92"/>
      <c r="I21" s="92"/>
      <c r="J21" s="92"/>
    </row>
    <row r="22" spans="1:10" s="45" customFormat="1" ht="12.75">
      <c r="A22" s="113">
        <v>424000</v>
      </c>
      <c r="B22" s="6"/>
      <c r="C22" s="7" t="s">
        <v>27</v>
      </c>
      <c r="D22" s="24">
        <v>0</v>
      </c>
      <c r="E22" s="24">
        <v>660000</v>
      </c>
      <c r="F22" s="90">
        <f t="shared" si="1"/>
        <v>660000</v>
      </c>
      <c r="G22" s="92"/>
      <c r="H22" s="92"/>
      <c r="I22" s="92"/>
      <c r="J22" s="92"/>
    </row>
    <row r="23" spans="1:10" s="45" customFormat="1" ht="12.75">
      <c r="A23" s="113">
        <v>425000</v>
      </c>
      <c r="B23" s="6"/>
      <c r="C23" s="7" t="s">
        <v>76</v>
      </c>
      <c r="D23" s="24">
        <v>0</v>
      </c>
      <c r="E23" s="24">
        <v>600000</v>
      </c>
      <c r="F23" s="90">
        <f t="shared" si="1"/>
        <v>600000</v>
      </c>
      <c r="G23" s="92"/>
      <c r="H23" s="92"/>
      <c r="I23" s="92"/>
      <c r="J23" s="92"/>
    </row>
    <row r="24" spans="1:10" s="45" customFormat="1" ht="12.75">
      <c r="A24" s="113">
        <v>426000</v>
      </c>
      <c r="B24" s="6"/>
      <c r="C24" s="7" t="s">
        <v>35</v>
      </c>
      <c r="D24" s="24">
        <v>2286000</v>
      </c>
      <c r="E24" s="24">
        <v>1947000</v>
      </c>
      <c r="F24" s="90">
        <f t="shared" si="1"/>
        <v>4233000</v>
      </c>
      <c r="G24" s="92"/>
      <c r="H24" s="92"/>
      <c r="I24" s="92"/>
      <c r="J24" s="92"/>
    </row>
    <row r="25" spans="1:10" s="45" customFormat="1" ht="12.75">
      <c r="A25" s="112">
        <v>440000</v>
      </c>
      <c r="B25" s="10"/>
      <c r="C25" s="11" t="s">
        <v>237</v>
      </c>
      <c r="D25" s="28">
        <f>SUM(D26:D27)</f>
        <v>0</v>
      </c>
      <c r="E25" s="28">
        <f>SUM(E26:E27)</f>
        <v>0</v>
      </c>
      <c r="F25" s="81">
        <f t="shared" si="1"/>
        <v>0</v>
      </c>
      <c r="G25" s="92"/>
      <c r="H25" s="92"/>
      <c r="I25" s="92"/>
      <c r="J25" s="92"/>
    </row>
    <row r="26" spans="1:10" s="45" customFormat="1" ht="12.75">
      <c r="A26" s="114">
        <v>442000</v>
      </c>
      <c r="B26" s="15"/>
      <c r="C26" s="14" t="s">
        <v>43</v>
      </c>
      <c r="D26" s="47"/>
      <c r="E26" s="47"/>
      <c r="F26" s="90">
        <f t="shared" si="1"/>
        <v>0</v>
      </c>
      <c r="G26" s="92"/>
      <c r="H26" s="92"/>
      <c r="I26" s="92"/>
      <c r="J26" s="92"/>
    </row>
    <row r="27" spans="1:10" s="45" customFormat="1" ht="12.75">
      <c r="A27" s="114">
        <v>444000</v>
      </c>
      <c r="B27" s="15"/>
      <c r="C27" s="14" t="s">
        <v>45</v>
      </c>
      <c r="D27" s="47"/>
      <c r="E27" s="47"/>
      <c r="F27" s="90">
        <f t="shared" si="1"/>
        <v>0</v>
      </c>
      <c r="G27" s="92"/>
      <c r="H27" s="92"/>
      <c r="I27" s="92"/>
      <c r="J27" s="92"/>
    </row>
    <row r="28" spans="1:10" s="45" customFormat="1" ht="12.75">
      <c r="A28" s="112">
        <v>450000</v>
      </c>
      <c r="B28" s="10"/>
      <c r="C28" s="11" t="s">
        <v>240</v>
      </c>
      <c r="D28" s="28">
        <f>SUM(D29:D30)</f>
        <v>0</v>
      </c>
      <c r="E28" s="28">
        <f>SUM(E29:E30)</f>
        <v>0</v>
      </c>
      <c r="F28" s="81">
        <f t="shared" si="1"/>
        <v>0</v>
      </c>
      <c r="G28" s="92"/>
      <c r="H28" s="92"/>
      <c r="I28" s="92"/>
      <c r="J28" s="92"/>
    </row>
    <row r="29" spans="1:10" s="45" customFormat="1" ht="12.75">
      <c r="A29" s="114">
        <v>451000</v>
      </c>
      <c r="B29" s="46"/>
      <c r="C29" s="14" t="s">
        <v>241</v>
      </c>
      <c r="D29" s="47"/>
      <c r="E29" s="47"/>
      <c r="F29" s="90">
        <f t="shared" si="1"/>
        <v>0</v>
      </c>
      <c r="G29" s="92"/>
      <c r="H29" s="92"/>
      <c r="I29" s="92"/>
      <c r="J29" s="92"/>
    </row>
    <row r="30" spans="1:10" s="45" customFormat="1" ht="12.75">
      <c r="A30" s="114">
        <v>454000</v>
      </c>
      <c r="B30" s="46"/>
      <c r="C30" s="14" t="s">
        <v>248</v>
      </c>
      <c r="D30" s="47"/>
      <c r="E30" s="47"/>
      <c r="F30" s="90">
        <f t="shared" si="1"/>
        <v>0</v>
      </c>
      <c r="G30" s="92"/>
      <c r="H30" s="92"/>
      <c r="I30" s="92"/>
      <c r="J30" s="92"/>
    </row>
    <row r="31" spans="1:10" s="45" customFormat="1" ht="12.75">
      <c r="A31" s="112">
        <v>460000</v>
      </c>
      <c r="B31" s="48"/>
      <c r="C31" s="11" t="s">
        <v>249</v>
      </c>
      <c r="D31" s="28">
        <f>SUM(D32:D33)</f>
        <v>0</v>
      </c>
      <c r="E31" s="28">
        <f>SUM(E32:E33)</f>
        <v>0</v>
      </c>
      <c r="F31" s="81">
        <f t="shared" si="1"/>
        <v>0</v>
      </c>
      <c r="G31" s="92"/>
      <c r="H31" s="92"/>
      <c r="I31" s="92"/>
      <c r="J31" s="92"/>
    </row>
    <row r="32" spans="1:10" s="45" customFormat="1" ht="12.75">
      <c r="A32" s="114">
        <v>463000</v>
      </c>
      <c r="B32" s="46"/>
      <c r="C32" s="14" t="s">
        <v>250</v>
      </c>
      <c r="D32" s="47"/>
      <c r="E32" s="47"/>
      <c r="F32" s="90">
        <f t="shared" si="1"/>
        <v>0</v>
      </c>
      <c r="G32" s="92"/>
      <c r="H32" s="92"/>
      <c r="I32" s="92"/>
      <c r="J32" s="92"/>
    </row>
    <row r="33" spans="1:10" s="45" customFormat="1" ht="12.75">
      <c r="A33" s="114">
        <v>465000</v>
      </c>
      <c r="B33" s="46"/>
      <c r="C33" s="14" t="s">
        <v>257</v>
      </c>
      <c r="D33" s="47"/>
      <c r="E33" s="47"/>
      <c r="F33" s="90">
        <f t="shared" si="1"/>
        <v>0</v>
      </c>
      <c r="G33" s="92"/>
      <c r="H33" s="92"/>
      <c r="I33" s="92"/>
      <c r="J33" s="92"/>
    </row>
    <row r="34" spans="1:10" s="45" customFormat="1" ht="12.75">
      <c r="A34" s="112">
        <v>470000</v>
      </c>
      <c r="B34" s="48"/>
      <c r="C34" s="11" t="s">
        <v>260</v>
      </c>
      <c r="D34" s="28">
        <f>SUM(D35)</f>
        <v>0</v>
      </c>
      <c r="E34" s="28">
        <f>SUM(E35)</f>
        <v>0</v>
      </c>
      <c r="F34" s="81">
        <f t="shared" si="1"/>
        <v>0</v>
      </c>
      <c r="G34" s="92"/>
      <c r="H34" s="92"/>
      <c r="I34" s="92"/>
      <c r="J34" s="92"/>
    </row>
    <row r="35" spans="1:10" s="45" customFormat="1" ht="12.75">
      <c r="A35" s="114">
        <v>472000</v>
      </c>
      <c r="B35" s="46"/>
      <c r="C35" s="14" t="s">
        <v>50</v>
      </c>
      <c r="D35" s="47"/>
      <c r="E35" s="47"/>
      <c r="F35" s="90">
        <f t="shared" si="1"/>
        <v>0</v>
      </c>
      <c r="G35" s="92"/>
      <c r="H35" s="92"/>
      <c r="I35" s="92"/>
      <c r="J35" s="92"/>
    </row>
    <row r="36" spans="1:10" s="45" customFormat="1" ht="12.75">
      <c r="A36" s="112">
        <v>480000</v>
      </c>
      <c r="B36" s="10"/>
      <c r="C36" s="11" t="s">
        <v>77</v>
      </c>
      <c r="D36" s="28">
        <f>SUM(D37:D40)</f>
        <v>0</v>
      </c>
      <c r="E36" s="28">
        <f>SUM(E37:E40)</f>
        <v>0</v>
      </c>
      <c r="F36" s="81">
        <f t="shared" si="1"/>
        <v>0</v>
      </c>
      <c r="G36" s="92"/>
      <c r="H36" s="92"/>
      <c r="I36" s="92"/>
      <c r="J36" s="92"/>
    </row>
    <row r="37" spans="1:10" s="45" customFormat="1" ht="12.75">
      <c r="A37" s="114">
        <v>481000</v>
      </c>
      <c r="B37" s="15"/>
      <c r="C37" s="14" t="s">
        <v>55</v>
      </c>
      <c r="D37" s="47"/>
      <c r="E37" s="47"/>
      <c r="F37" s="90">
        <f t="shared" si="1"/>
        <v>0</v>
      </c>
      <c r="G37" s="92"/>
      <c r="H37" s="92"/>
      <c r="I37" s="92"/>
      <c r="J37" s="92"/>
    </row>
    <row r="38" spans="1:10" s="45" customFormat="1" ht="12.75">
      <c r="A38" s="113">
        <v>482000</v>
      </c>
      <c r="B38" s="6"/>
      <c r="C38" s="7" t="s">
        <v>78</v>
      </c>
      <c r="D38" s="24"/>
      <c r="E38" s="100"/>
      <c r="F38" s="90">
        <f t="shared" si="1"/>
        <v>0</v>
      </c>
      <c r="G38" s="92"/>
      <c r="H38" s="92"/>
      <c r="I38" s="92"/>
      <c r="J38" s="92"/>
    </row>
    <row r="39" spans="1:10" s="45" customFormat="1" ht="12.75">
      <c r="A39" s="113">
        <v>483000</v>
      </c>
      <c r="B39" s="6"/>
      <c r="C39" s="7" t="s">
        <v>79</v>
      </c>
      <c r="D39" s="24"/>
      <c r="E39" s="24"/>
      <c r="F39" s="90">
        <f t="shared" si="1"/>
        <v>0</v>
      </c>
      <c r="G39" s="92"/>
      <c r="H39" s="92"/>
      <c r="I39" s="92"/>
      <c r="J39" s="92"/>
    </row>
    <row r="40" spans="1:10" s="45" customFormat="1" ht="25.5">
      <c r="A40" s="113">
        <v>485000</v>
      </c>
      <c r="B40" s="6"/>
      <c r="C40" s="7" t="s">
        <v>270</v>
      </c>
      <c r="D40" s="24"/>
      <c r="E40" s="24"/>
      <c r="F40" s="90">
        <f t="shared" si="1"/>
        <v>0</v>
      </c>
      <c r="G40" s="92"/>
      <c r="H40" s="92"/>
      <c r="I40" s="92"/>
      <c r="J40" s="92"/>
    </row>
    <row r="41" spans="1:10" s="45" customFormat="1" ht="12.75">
      <c r="A41" s="112">
        <v>510000</v>
      </c>
      <c r="B41" s="10"/>
      <c r="C41" s="11" t="s">
        <v>80</v>
      </c>
      <c r="D41" s="28">
        <f>SUM(D42:D44)</f>
        <v>0</v>
      </c>
      <c r="E41" s="28">
        <f>SUM(E42:E44)</f>
        <v>0</v>
      </c>
      <c r="F41" s="81">
        <f t="shared" si="1"/>
        <v>0</v>
      </c>
      <c r="G41" s="92"/>
      <c r="H41" s="92"/>
      <c r="I41" s="92"/>
      <c r="J41" s="92"/>
    </row>
    <row r="42" spans="1:10" s="45" customFormat="1" ht="12.75">
      <c r="A42" s="113">
        <v>511000</v>
      </c>
      <c r="B42" s="6"/>
      <c r="C42" s="7" t="s">
        <v>40</v>
      </c>
      <c r="D42" s="24"/>
      <c r="E42" s="24"/>
      <c r="F42" s="90">
        <f t="shared" si="1"/>
        <v>0</v>
      </c>
      <c r="G42" s="92"/>
      <c r="H42" s="92"/>
      <c r="I42" s="92"/>
      <c r="J42" s="92"/>
    </row>
    <row r="43" spans="1:10" s="45" customFormat="1" ht="12.75">
      <c r="A43" s="113">
        <v>512000</v>
      </c>
      <c r="B43" s="6"/>
      <c r="C43" s="7" t="s">
        <v>41</v>
      </c>
      <c r="D43" s="24"/>
      <c r="E43" s="24"/>
      <c r="F43" s="90">
        <f t="shared" si="1"/>
        <v>0</v>
      </c>
      <c r="G43" s="92"/>
      <c r="H43" s="92"/>
      <c r="I43" s="92"/>
      <c r="J43" s="92"/>
    </row>
    <row r="44" spans="1:10" s="45" customFormat="1" ht="12.75">
      <c r="A44" s="113">
        <v>515000</v>
      </c>
      <c r="B44" s="6"/>
      <c r="C44" s="7" t="s">
        <v>81</v>
      </c>
      <c r="D44" s="24"/>
      <c r="E44" s="24"/>
      <c r="F44" s="90">
        <f t="shared" si="1"/>
        <v>0</v>
      </c>
      <c r="G44" s="92"/>
      <c r="H44" s="92"/>
      <c r="I44" s="92"/>
      <c r="J44" s="92"/>
    </row>
    <row r="45" spans="1:10" s="45" customFormat="1" ht="12.75">
      <c r="A45" s="112">
        <v>520000</v>
      </c>
      <c r="B45" s="10"/>
      <c r="C45" s="11" t="s">
        <v>290</v>
      </c>
      <c r="D45" s="28">
        <f>D46</f>
        <v>0</v>
      </c>
      <c r="E45" s="28">
        <f>E46</f>
        <v>0</v>
      </c>
      <c r="F45" s="81">
        <f t="shared" si="1"/>
        <v>0</v>
      </c>
      <c r="G45" s="92"/>
      <c r="H45" s="92"/>
      <c r="I45" s="92"/>
      <c r="J45" s="92"/>
    </row>
    <row r="46" spans="1:10" s="45" customFormat="1" ht="12.75">
      <c r="A46" s="114">
        <v>521000</v>
      </c>
      <c r="B46" s="15"/>
      <c r="C46" s="14" t="s">
        <v>69</v>
      </c>
      <c r="D46" s="47"/>
      <c r="E46" s="47"/>
      <c r="F46" s="90">
        <f t="shared" si="1"/>
        <v>0</v>
      </c>
      <c r="G46" s="92"/>
      <c r="H46" s="92"/>
      <c r="I46" s="92"/>
      <c r="J46" s="92"/>
    </row>
    <row r="47" spans="1:10" s="45" customFormat="1" ht="12.75">
      <c r="A47" s="112">
        <v>540000</v>
      </c>
      <c r="B47" s="10"/>
      <c r="C47" s="11" t="s">
        <v>291</v>
      </c>
      <c r="D47" s="28">
        <f>D48</f>
        <v>0</v>
      </c>
      <c r="E47" s="28">
        <f>E48</f>
        <v>0</v>
      </c>
      <c r="F47" s="81">
        <f t="shared" si="1"/>
        <v>0</v>
      </c>
      <c r="G47" s="92"/>
      <c r="H47" s="92"/>
      <c r="I47" s="92"/>
      <c r="J47" s="92"/>
    </row>
    <row r="48" spans="1:10" s="45" customFormat="1" ht="12.75">
      <c r="A48" s="114">
        <v>541000</v>
      </c>
      <c r="B48" s="15"/>
      <c r="C48" s="14" t="s">
        <v>42</v>
      </c>
      <c r="D48" s="47"/>
      <c r="E48" s="47"/>
      <c r="F48" s="90">
        <f t="shared" si="1"/>
        <v>0</v>
      </c>
      <c r="G48" s="92"/>
      <c r="H48" s="92"/>
      <c r="I48" s="92"/>
      <c r="J48" s="92"/>
    </row>
    <row r="49" spans="1:10" s="45" customFormat="1" ht="12.75">
      <c r="A49" s="112">
        <v>610000</v>
      </c>
      <c r="B49" s="10"/>
      <c r="C49" s="11" t="s">
        <v>293</v>
      </c>
      <c r="D49" s="28">
        <f>D50</f>
        <v>0</v>
      </c>
      <c r="E49" s="28">
        <f>E50</f>
        <v>0</v>
      </c>
      <c r="F49" s="81">
        <f>D49+E49</f>
        <v>0</v>
      </c>
      <c r="G49" s="92"/>
      <c r="H49" s="92"/>
      <c r="I49" s="92"/>
      <c r="J49" s="92"/>
    </row>
    <row r="50" spans="1:10" s="45" customFormat="1" ht="13.5" thickBot="1">
      <c r="A50" s="115">
        <v>612000</v>
      </c>
      <c r="B50" s="50"/>
      <c r="C50" s="51" t="s">
        <v>59</v>
      </c>
      <c r="D50" s="52"/>
      <c r="E50" s="52"/>
      <c r="F50" s="82">
        <f>SUM(D50+E50)</f>
        <v>0</v>
      </c>
      <c r="G50" s="92"/>
      <c r="H50" s="92"/>
      <c r="I50" s="92"/>
      <c r="J50" s="92"/>
    </row>
    <row r="51" spans="1:10" s="45" customFormat="1" ht="12.75">
      <c r="A51" s="116"/>
      <c r="B51" s="101"/>
      <c r="C51" s="102"/>
      <c r="D51" s="103"/>
      <c r="E51" s="103"/>
      <c r="F51" s="70"/>
      <c r="G51" s="92"/>
      <c r="H51" s="92"/>
      <c r="I51" s="92"/>
      <c r="J51" s="92"/>
    </row>
    <row r="52" spans="1:10" s="45" customFormat="1" ht="12.75">
      <c r="A52" s="150"/>
      <c r="B52" s="150"/>
      <c r="C52" s="150"/>
      <c r="D52" s="150"/>
      <c r="E52" s="150"/>
      <c r="F52" s="150"/>
      <c r="G52" s="129"/>
      <c r="H52" s="129"/>
      <c r="I52" s="92"/>
      <c r="J52" s="92"/>
    </row>
    <row r="53" spans="1:10" s="45" customFormat="1" ht="76.5">
      <c r="A53" s="113" t="s">
        <v>61</v>
      </c>
      <c r="B53" s="6" t="s">
        <v>62</v>
      </c>
      <c r="C53" s="6" t="s">
        <v>296</v>
      </c>
      <c r="D53" s="130" t="s">
        <v>309</v>
      </c>
      <c r="E53" s="130" t="s">
        <v>308</v>
      </c>
      <c r="F53" s="130" t="s">
        <v>70</v>
      </c>
      <c r="G53" s="130" t="s">
        <v>314</v>
      </c>
      <c r="H53" s="130" t="s">
        <v>312</v>
      </c>
      <c r="I53" s="92"/>
      <c r="J53" s="92"/>
    </row>
    <row r="54" spans="1:10" s="2" customFormat="1" ht="12.75">
      <c r="A54" s="111"/>
      <c r="B54" s="43"/>
      <c r="C54" s="44" t="s">
        <v>195</v>
      </c>
      <c r="D54" s="98">
        <f>D55+D94+D262+D272+D284+D297+D309+D332+D375+D379+D383+D392</f>
        <v>166709000</v>
      </c>
      <c r="E54" s="98">
        <f>E55+E94+E262+E272+E284+E297+E309+E332+E375+E379+E383+E392</f>
        <v>43828000</v>
      </c>
      <c r="F54" s="98">
        <f>F55+F94+F262+F272+F284+F297+F309+F332+F375+F379+F383+F392</f>
        <v>210537000</v>
      </c>
      <c r="G54" s="7"/>
      <c r="H54" s="7"/>
      <c r="I54" s="7"/>
      <c r="J54" s="7"/>
    </row>
    <row r="55" spans="1:10" s="2" customFormat="1" ht="12.75">
      <c r="A55" s="112">
        <v>410000</v>
      </c>
      <c r="B55" s="10"/>
      <c r="C55" s="11" t="s">
        <v>71</v>
      </c>
      <c r="D55" s="28">
        <f>SUM(D56+D59+D66+D70+D82+D91+D85)</f>
        <v>141736000</v>
      </c>
      <c r="E55" s="28">
        <f>SUM(E56+E59+E66+E70+E82+E91+E85)</f>
        <v>4978000</v>
      </c>
      <c r="F55" s="28">
        <f aca="true" t="shared" si="2" ref="F55:F117">SUM(D55+E55)</f>
        <v>146714000</v>
      </c>
      <c r="G55" s="7"/>
      <c r="H55" s="7"/>
      <c r="I55" s="7"/>
      <c r="J55" s="7"/>
    </row>
    <row r="56" spans="1:10" s="2" customFormat="1" ht="12.75">
      <c r="A56" s="131">
        <v>411000</v>
      </c>
      <c r="B56" s="3"/>
      <c r="C56" s="4" t="s">
        <v>72</v>
      </c>
      <c r="D56" s="26">
        <f>SUM(D57)</f>
        <v>112488000</v>
      </c>
      <c r="E56" s="26">
        <f>SUM(E57)</f>
        <v>3702000</v>
      </c>
      <c r="F56" s="26">
        <f t="shared" si="2"/>
        <v>116190000</v>
      </c>
      <c r="G56" s="7"/>
      <c r="H56" s="7"/>
      <c r="I56" s="7"/>
      <c r="J56" s="7"/>
    </row>
    <row r="57" spans="1:10" s="2" customFormat="1" ht="12.75">
      <c r="A57" s="132">
        <v>411100</v>
      </c>
      <c r="B57" s="12"/>
      <c r="C57" s="13" t="s">
        <v>72</v>
      </c>
      <c r="D57" s="27">
        <f>SUM(D58)</f>
        <v>112488000</v>
      </c>
      <c r="E57" s="27">
        <f>SUM(E58)</f>
        <v>3702000</v>
      </c>
      <c r="F57" s="27">
        <f t="shared" si="2"/>
        <v>116190000</v>
      </c>
      <c r="G57" s="7"/>
      <c r="H57" s="7"/>
      <c r="I57" s="7"/>
      <c r="J57" s="7"/>
    </row>
    <row r="58" spans="1:10" s="2" customFormat="1" ht="12.75">
      <c r="A58" s="113">
        <v>411111</v>
      </c>
      <c r="B58" s="6"/>
      <c r="C58" s="7" t="s">
        <v>72</v>
      </c>
      <c r="D58" s="135">
        <v>112488000</v>
      </c>
      <c r="E58" s="135">
        <v>3702000</v>
      </c>
      <c r="F58" s="24">
        <f t="shared" si="2"/>
        <v>116190000</v>
      </c>
      <c r="G58" s="7"/>
      <c r="H58" s="7"/>
      <c r="I58" s="7"/>
      <c r="J58" s="7"/>
    </row>
    <row r="59" spans="1:10" s="2" customFormat="1" ht="12.75">
      <c r="A59" s="131">
        <v>412000</v>
      </c>
      <c r="B59" s="3"/>
      <c r="C59" s="4" t="s">
        <v>0</v>
      </c>
      <c r="D59" s="26">
        <f>SUM(D60+D62+D64)</f>
        <v>22138000</v>
      </c>
      <c r="E59" s="26">
        <f>SUM(E60+E62+E64)</f>
        <v>661000</v>
      </c>
      <c r="F59" s="26">
        <f t="shared" si="2"/>
        <v>22799000</v>
      </c>
      <c r="G59" s="7"/>
      <c r="H59" s="7"/>
      <c r="I59" s="7"/>
      <c r="J59" s="7"/>
    </row>
    <row r="60" spans="1:10" s="2" customFormat="1" ht="12.75">
      <c r="A60" s="132">
        <v>412100</v>
      </c>
      <c r="B60" s="12"/>
      <c r="C60" s="13" t="s">
        <v>1</v>
      </c>
      <c r="D60" s="27">
        <f>SUM(D61)</f>
        <v>14376000</v>
      </c>
      <c r="E60" s="27">
        <f>SUM(E61)</f>
        <v>407000</v>
      </c>
      <c r="F60" s="27">
        <f t="shared" si="2"/>
        <v>14783000</v>
      </c>
      <c r="G60" s="7"/>
      <c r="H60" s="7"/>
      <c r="I60" s="7"/>
      <c r="J60" s="7"/>
    </row>
    <row r="61" spans="1:10" s="2" customFormat="1" ht="12.75">
      <c r="A61" s="113">
        <v>412111</v>
      </c>
      <c r="B61" s="6"/>
      <c r="C61" s="7" t="s">
        <v>1</v>
      </c>
      <c r="D61" s="24">
        <v>14376000</v>
      </c>
      <c r="E61" s="24">
        <v>407000</v>
      </c>
      <c r="F61" s="24">
        <f t="shared" si="2"/>
        <v>14783000</v>
      </c>
      <c r="G61" s="7"/>
      <c r="H61" s="7"/>
      <c r="I61" s="7"/>
      <c r="J61" s="7"/>
    </row>
    <row r="62" spans="1:10" s="2" customFormat="1" ht="12.75">
      <c r="A62" s="132">
        <v>412200</v>
      </c>
      <c r="B62" s="12"/>
      <c r="C62" s="13" t="s">
        <v>2</v>
      </c>
      <c r="D62" s="27">
        <f>SUM(D63)</f>
        <v>6918000</v>
      </c>
      <c r="E62" s="27">
        <f>SUM(E63)</f>
        <v>227000</v>
      </c>
      <c r="F62" s="27">
        <f t="shared" si="2"/>
        <v>7145000</v>
      </c>
      <c r="G62" s="7"/>
      <c r="H62" s="7"/>
      <c r="I62" s="7"/>
      <c r="J62" s="7"/>
    </row>
    <row r="63" spans="1:10" s="2" customFormat="1" ht="12.75">
      <c r="A63" s="113">
        <v>412211</v>
      </c>
      <c r="B63" s="6"/>
      <c r="C63" s="7" t="s">
        <v>2</v>
      </c>
      <c r="D63" s="24">
        <v>6918000</v>
      </c>
      <c r="E63" s="24">
        <v>227000</v>
      </c>
      <c r="F63" s="24">
        <f t="shared" si="2"/>
        <v>7145000</v>
      </c>
      <c r="G63" s="7"/>
      <c r="H63" s="7"/>
      <c r="I63" s="7"/>
      <c r="J63" s="7"/>
    </row>
    <row r="64" spans="1:10" s="2" customFormat="1" ht="12.75">
      <c r="A64" s="132">
        <v>412300</v>
      </c>
      <c r="B64" s="12"/>
      <c r="C64" s="13" t="s">
        <v>3</v>
      </c>
      <c r="D64" s="27">
        <f>SUM(D65)</f>
        <v>844000</v>
      </c>
      <c r="E64" s="27">
        <f>SUM(E65)</f>
        <v>27000</v>
      </c>
      <c r="F64" s="27">
        <f t="shared" si="2"/>
        <v>871000</v>
      </c>
      <c r="G64" s="7"/>
      <c r="H64" s="7"/>
      <c r="I64" s="7"/>
      <c r="J64" s="7"/>
    </row>
    <row r="65" spans="1:10" s="2" customFormat="1" ht="12.75">
      <c r="A65" s="113">
        <v>412311</v>
      </c>
      <c r="B65" s="6"/>
      <c r="C65" s="7" t="s">
        <v>3</v>
      </c>
      <c r="D65" s="24">
        <v>844000</v>
      </c>
      <c r="E65" s="24">
        <v>27000</v>
      </c>
      <c r="F65" s="24">
        <f t="shared" si="2"/>
        <v>871000</v>
      </c>
      <c r="G65" s="7"/>
      <c r="H65" s="7"/>
      <c r="I65" s="7"/>
      <c r="J65" s="7"/>
    </row>
    <row r="66" spans="1:10" s="2" customFormat="1" ht="12.75">
      <c r="A66" s="131">
        <v>413000</v>
      </c>
      <c r="B66" s="3"/>
      <c r="C66" s="4" t="s">
        <v>4</v>
      </c>
      <c r="D66" s="26">
        <f>SUM(D67)</f>
        <v>4500000</v>
      </c>
      <c r="E66" s="26">
        <f>SUM(E67)</f>
        <v>250000</v>
      </c>
      <c r="F66" s="26">
        <f t="shared" si="2"/>
        <v>4750000</v>
      </c>
      <c r="G66" s="7"/>
      <c r="H66" s="7"/>
      <c r="I66" s="7"/>
      <c r="J66" s="7"/>
    </row>
    <row r="67" spans="1:10" s="2" customFormat="1" ht="12.75">
      <c r="A67" s="132">
        <v>413100</v>
      </c>
      <c r="B67" s="12"/>
      <c r="C67" s="13" t="s">
        <v>4</v>
      </c>
      <c r="D67" s="27">
        <f>SUM(D68:D69)</f>
        <v>4500000</v>
      </c>
      <c r="E67" s="27">
        <f>SUM(E68:E69)</f>
        <v>250000</v>
      </c>
      <c r="F67" s="27">
        <f t="shared" si="2"/>
        <v>4750000</v>
      </c>
      <c r="G67" s="7"/>
      <c r="H67" s="7"/>
      <c r="I67" s="7"/>
      <c r="J67" s="7"/>
    </row>
    <row r="68" spans="1:10" s="2" customFormat="1" ht="12.75">
      <c r="A68" s="113">
        <v>413142</v>
      </c>
      <c r="B68" s="6"/>
      <c r="C68" s="7" t="s">
        <v>82</v>
      </c>
      <c r="D68" s="135">
        <v>0</v>
      </c>
      <c r="E68" s="135">
        <v>0</v>
      </c>
      <c r="F68" s="24">
        <f t="shared" si="2"/>
        <v>0</v>
      </c>
      <c r="G68" s="7"/>
      <c r="H68" s="7"/>
      <c r="I68" s="7"/>
      <c r="J68" s="7"/>
    </row>
    <row r="69" spans="1:10" s="2" customFormat="1" ht="12.75">
      <c r="A69" s="113">
        <v>413151</v>
      </c>
      <c r="B69" s="6"/>
      <c r="C69" s="7" t="s">
        <v>83</v>
      </c>
      <c r="D69" s="135">
        <v>4500000</v>
      </c>
      <c r="E69" s="135">
        <v>250000</v>
      </c>
      <c r="F69" s="24">
        <f t="shared" si="2"/>
        <v>4750000</v>
      </c>
      <c r="G69" s="7"/>
      <c r="H69" s="7"/>
      <c r="I69" s="7"/>
      <c r="J69" s="7"/>
    </row>
    <row r="70" spans="1:10" s="2" customFormat="1" ht="12.75">
      <c r="A70" s="131">
        <v>414000</v>
      </c>
      <c r="B70" s="3"/>
      <c r="C70" s="4" t="s">
        <v>5</v>
      </c>
      <c r="D70" s="26">
        <f>SUM(D71+D75+D79)</f>
        <v>0</v>
      </c>
      <c r="E70" s="26">
        <f>SUM(E71+E75+E79)</f>
        <v>205000</v>
      </c>
      <c r="F70" s="26">
        <f t="shared" si="2"/>
        <v>205000</v>
      </c>
      <c r="G70" s="7"/>
      <c r="H70" s="7"/>
      <c r="I70" s="7"/>
      <c r="J70" s="7"/>
    </row>
    <row r="71" spans="1:10" s="2" customFormat="1" ht="25.5">
      <c r="A71" s="132">
        <v>414100</v>
      </c>
      <c r="B71" s="12"/>
      <c r="C71" s="13" t="s">
        <v>84</v>
      </c>
      <c r="D71" s="27">
        <f>SUM(D72:D74)</f>
        <v>0</v>
      </c>
      <c r="E71" s="27">
        <f>SUM(E72:E74)</f>
        <v>0</v>
      </c>
      <c r="F71" s="27">
        <f t="shared" si="2"/>
        <v>0</v>
      </c>
      <c r="G71" s="7"/>
      <c r="H71" s="7"/>
      <c r="I71" s="7"/>
      <c r="J71" s="7"/>
    </row>
    <row r="72" spans="1:10" s="2" customFormat="1" ht="12.75">
      <c r="A72" s="113">
        <v>414111</v>
      </c>
      <c r="B72" s="6"/>
      <c r="C72" s="7" t="s">
        <v>85</v>
      </c>
      <c r="D72" s="24"/>
      <c r="E72" s="24"/>
      <c r="F72" s="24">
        <f t="shared" si="2"/>
        <v>0</v>
      </c>
      <c r="G72" s="7"/>
      <c r="H72" s="7"/>
      <c r="I72" s="7"/>
      <c r="J72" s="7"/>
    </row>
    <row r="73" spans="1:10" s="2" customFormat="1" ht="12.75">
      <c r="A73" s="113">
        <v>414121</v>
      </c>
      <c r="B73" s="6"/>
      <c r="C73" s="7" t="s">
        <v>86</v>
      </c>
      <c r="D73" s="24"/>
      <c r="E73" s="24"/>
      <c r="F73" s="24">
        <f t="shared" si="2"/>
        <v>0</v>
      </c>
      <c r="G73" s="7"/>
      <c r="H73" s="7"/>
      <c r="I73" s="7"/>
      <c r="J73" s="7"/>
    </row>
    <row r="74" spans="1:10" s="2" customFormat="1" ht="12.75">
      <c r="A74" s="113">
        <v>414131</v>
      </c>
      <c r="B74" s="6"/>
      <c r="C74" s="7" t="s">
        <v>87</v>
      </c>
      <c r="D74" s="24"/>
      <c r="E74" s="24"/>
      <c r="F74" s="24">
        <f t="shared" si="2"/>
        <v>0</v>
      </c>
      <c r="G74" s="7"/>
      <c r="H74" s="7"/>
      <c r="I74" s="7"/>
      <c r="J74" s="7"/>
    </row>
    <row r="75" spans="1:10" s="2" customFormat="1" ht="12.75">
      <c r="A75" s="132">
        <v>414300</v>
      </c>
      <c r="B75" s="12"/>
      <c r="C75" s="13" t="s">
        <v>6</v>
      </c>
      <c r="D75" s="27">
        <f>SUM(D76:D78)</f>
        <v>0</v>
      </c>
      <c r="E75" s="27">
        <f>SUM(E76:E78)</f>
        <v>0</v>
      </c>
      <c r="F75" s="27">
        <f t="shared" si="2"/>
        <v>0</v>
      </c>
      <c r="G75" s="7"/>
      <c r="H75" s="7"/>
      <c r="I75" s="7"/>
      <c r="J75" s="7"/>
    </row>
    <row r="76" spans="1:10" s="2" customFormat="1" ht="12.75">
      <c r="A76" s="113">
        <v>414311</v>
      </c>
      <c r="B76" s="6"/>
      <c r="C76" s="7" t="s">
        <v>88</v>
      </c>
      <c r="D76" s="24"/>
      <c r="E76" s="24"/>
      <c r="F76" s="24">
        <f t="shared" si="2"/>
        <v>0</v>
      </c>
      <c r="G76" s="7"/>
      <c r="H76" s="7"/>
      <c r="I76" s="7"/>
      <c r="J76" s="7"/>
    </row>
    <row r="77" spans="1:10" s="2" customFormat="1" ht="12.75">
      <c r="A77" s="113">
        <v>414312</v>
      </c>
      <c r="B77" s="6"/>
      <c r="C77" s="7" t="s">
        <v>89</v>
      </c>
      <c r="D77" s="24"/>
      <c r="E77" s="24"/>
      <c r="F77" s="24">
        <f t="shared" si="2"/>
        <v>0</v>
      </c>
      <c r="G77" s="7"/>
      <c r="H77" s="7"/>
      <c r="I77" s="7"/>
      <c r="J77" s="7"/>
    </row>
    <row r="78" spans="1:10" s="2" customFormat="1" ht="12.75">
      <c r="A78" s="113">
        <v>414314</v>
      </c>
      <c r="B78" s="6"/>
      <c r="C78" s="7" t="s">
        <v>90</v>
      </c>
      <c r="D78" s="24"/>
      <c r="E78" s="24"/>
      <c r="F78" s="24">
        <f t="shared" si="2"/>
        <v>0</v>
      </c>
      <c r="G78" s="7"/>
      <c r="H78" s="7"/>
      <c r="I78" s="7"/>
      <c r="J78" s="7"/>
    </row>
    <row r="79" spans="1:10" s="2" customFormat="1" ht="25.5">
      <c r="A79" s="132">
        <v>414400</v>
      </c>
      <c r="B79" s="12"/>
      <c r="C79" s="13" t="s">
        <v>7</v>
      </c>
      <c r="D79" s="27">
        <f>SUM(D80:D81)</f>
        <v>0</v>
      </c>
      <c r="E79" s="27">
        <f>SUM(E80:E81)</f>
        <v>205000</v>
      </c>
      <c r="F79" s="105">
        <f t="shared" si="2"/>
        <v>205000</v>
      </c>
      <c r="G79" s="7"/>
      <c r="H79" s="7"/>
      <c r="I79" s="7"/>
      <c r="J79" s="7"/>
    </row>
    <row r="80" spans="1:10" s="2" customFormat="1" ht="12.75">
      <c r="A80" s="113">
        <v>414411</v>
      </c>
      <c r="B80" s="6"/>
      <c r="C80" s="7" t="s">
        <v>7</v>
      </c>
      <c r="D80" s="135">
        <v>0</v>
      </c>
      <c r="E80" s="135">
        <v>55000</v>
      </c>
      <c r="F80" s="24">
        <f t="shared" si="2"/>
        <v>55000</v>
      </c>
      <c r="G80" s="7"/>
      <c r="H80" s="7"/>
      <c r="I80" s="7"/>
      <c r="J80" s="7"/>
    </row>
    <row r="81" spans="1:10" s="2" customFormat="1" ht="12.75">
      <c r="A81" s="113">
        <v>414419</v>
      </c>
      <c r="B81" s="6"/>
      <c r="C81" s="7" t="s">
        <v>196</v>
      </c>
      <c r="D81" s="135">
        <v>0</v>
      </c>
      <c r="E81" s="135">
        <v>150000</v>
      </c>
      <c r="F81" s="24">
        <f t="shared" si="2"/>
        <v>150000</v>
      </c>
      <c r="G81" s="7"/>
      <c r="H81" s="7"/>
      <c r="I81" s="7"/>
      <c r="J81" s="7"/>
    </row>
    <row r="82" spans="1:10" s="2" customFormat="1" ht="12.75">
      <c r="A82" s="131">
        <v>415000</v>
      </c>
      <c r="B82" s="3"/>
      <c r="C82" s="4" t="s">
        <v>73</v>
      </c>
      <c r="D82" s="26">
        <f>SUM(D83)</f>
        <v>0</v>
      </c>
      <c r="E82" s="26">
        <f>SUM(E83)</f>
        <v>160000</v>
      </c>
      <c r="F82" s="26">
        <f t="shared" si="2"/>
        <v>160000</v>
      </c>
      <c r="G82" s="7"/>
      <c r="H82" s="7"/>
      <c r="I82" s="7"/>
      <c r="J82" s="7"/>
    </row>
    <row r="83" spans="1:10" s="2" customFormat="1" ht="12.75">
      <c r="A83" s="132">
        <v>415100</v>
      </c>
      <c r="B83" s="12"/>
      <c r="C83" s="13" t="s">
        <v>73</v>
      </c>
      <c r="D83" s="27">
        <f>SUM(D84)</f>
        <v>0</v>
      </c>
      <c r="E83" s="27">
        <f>SUM(E84)</f>
        <v>160000</v>
      </c>
      <c r="F83" s="27">
        <f t="shared" si="2"/>
        <v>160000</v>
      </c>
      <c r="G83" s="7"/>
      <c r="H83" s="7"/>
      <c r="I83" s="7"/>
      <c r="J83" s="7"/>
    </row>
    <row r="84" spans="1:10" s="2" customFormat="1" ht="12.75">
      <c r="A84" s="113">
        <v>415112</v>
      </c>
      <c r="B84" s="6"/>
      <c r="C84" s="7" t="s">
        <v>91</v>
      </c>
      <c r="D84" s="135">
        <v>0</v>
      </c>
      <c r="E84" s="135">
        <v>160000</v>
      </c>
      <c r="F84" s="24">
        <f t="shared" si="2"/>
        <v>160000</v>
      </c>
      <c r="G84" s="7"/>
      <c r="H84" s="7"/>
      <c r="I84" s="7"/>
      <c r="J84" s="7"/>
    </row>
    <row r="85" spans="1:10" s="2" customFormat="1" ht="12.75">
      <c r="A85" s="131">
        <v>416000</v>
      </c>
      <c r="B85" s="3"/>
      <c r="C85" s="4" t="s">
        <v>74</v>
      </c>
      <c r="D85" s="26">
        <f>SUM(D86)</f>
        <v>2610000</v>
      </c>
      <c r="E85" s="26">
        <f>SUM(E86)</f>
        <v>0</v>
      </c>
      <c r="F85" s="26">
        <f t="shared" si="2"/>
        <v>2610000</v>
      </c>
      <c r="G85" s="7"/>
      <c r="H85" s="7"/>
      <c r="I85" s="7"/>
      <c r="J85" s="7"/>
    </row>
    <row r="86" spans="1:10" s="2" customFormat="1" ht="12.75">
      <c r="A86" s="132">
        <v>416100</v>
      </c>
      <c r="B86" s="12"/>
      <c r="C86" s="13" t="s">
        <v>74</v>
      </c>
      <c r="D86" s="27">
        <f>SUM(D87:D90)</f>
        <v>2610000</v>
      </c>
      <c r="E86" s="27">
        <f>SUM(E87:E90)</f>
        <v>0</v>
      </c>
      <c r="F86" s="27">
        <f t="shared" si="2"/>
        <v>2610000</v>
      </c>
      <c r="G86" s="7"/>
      <c r="H86" s="7"/>
      <c r="I86" s="7"/>
      <c r="J86" s="7"/>
    </row>
    <row r="87" spans="1:10" s="2" customFormat="1" ht="12.75">
      <c r="A87" s="113">
        <v>416111</v>
      </c>
      <c r="B87" s="6"/>
      <c r="C87" s="7" t="s">
        <v>197</v>
      </c>
      <c r="D87" s="135">
        <v>2610000</v>
      </c>
      <c r="E87" s="135">
        <v>0</v>
      </c>
      <c r="F87" s="24">
        <f t="shared" si="2"/>
        <v>2610000</v>
      </c>
      <c r="G87" s="7"/>
      <c r="H87" s="7"/>
      <c r="I87" s="7"/>
      <c r="J87" s="7"/>
    </row>
    <row r="88" spans="1:10" s="2" customFormat="1" ht="12.75">
      <c r="A88" s="113">
        <v>416112</v>
      </c>
      <c r="B88" s="6"/>
      <c r="C88" s="7" t="s">
        <v>92</v>
      </c>
      <c r="D88" s="135">
        <v>0</v>
      </c>
      <c r="E88" s="135">
        <v>0</v>
      </c>
      <c r="F88" s="24">
        <f t="shared" si="2"/>
        <v>0</v>
      </c>
      <c r="G88" s="7"/>
      <c r="H88" s="7"/>
      <c r="I88" s="7"/>
      <c r="J88" s="7"/>
    </row>
    <row r="89" spans="1:10" s="2" customFormat="1" ht="12.75">
      <c r="A89" s="113">
        <v>416121</v>
      </c>
      <c r="B89" s="6"/>
      <c r="C89" s="7" t="s">
        <v>93</v>
      </c>
      <c r="D89" s="135">
        <v>0</v>
      </c>
      <c r="E89" s="135">
        <v>0</v>
      </c>
      <c r="F89" s="24">
        <f t="shared" si="2"/>
        <v>0</v>
      </c>
      <c r="G89" s="7"/>
      <c r="H89" s="7"/>
      <c r="I89" s="7"/>
      <c r="J89" s="7"/>
    </row>
    <row r="90" spans="1:10" s="2" customFormat="1" ht="12.75">
      <c r="A90" s="113">
        <v>416132</v>
      </c>
      <c r="B90" s="6"/>
      <c r="C90" s="7" t="s">
        <v>94</v>
      </c>
      <c r="D90" s="135">
        <v>0</v>
      </c>
      <c r="E90" s="135">
        <v>0</v>
      </c>
      <c r="F90" s="24">
        <f t="shared" si="2"/>
        <v>0</v>
      </c>
      <c r="G90" s="7"/>
      <c r="H90" s="7"/>
      <c r="I90" s="7"/>
      <c r="J90" s="7"/>
    </row>
    <row r="91" spans="1:10" s="2" customFormat="1" ht="12.75">
      <c r="A91" s="131">
        <v>417000</v>
      </c>
      <c r="B91" s="3"/>
      <c r="C91" s="4" t="s">
        <v>8</v>
      </c>
      <c r="D91" s="26">
        <f>D92</f>
        <v>0</v>
      </c>
      <c r="E91" s="26">
        <f>E92</f>
        <v>0</v>
      </c>
      <c r="F91" s="26">
        <f t="shared" si="2"/>
        <v>0</v>
      </c>
      <c r="G91" s="7"/>
      <c r="H91" s="7"/>
      <c r="I91" s="7"/>
      <c r="J91" s="7"/>
    </row>
    <row r="92" spans="1:10" s="2" customFormat="1" ht="12.75">
      <c r="A92" s="133">
        <v>417100</v>
      </c>
      <c r="B92" s="59"/>
      <c r="C92" s="60" t="s">
        <v>8</v>
      </c>
      <c r="D92" s="105">
        <f>D93</f>
        <v>0</v>
      </c>
      <c r="E92" s="105">
        <f>E93</f>
        <v>0</v>
      </c>
      <c r="F92" s="27">
        <f t="shared" si="2"/>
        <v>0</v>
      </c>
      <c r="G92" s="7"/>
      <c r="H92" s="7"/>
      <c r="I92" s="7"/>
      <c r="J92" s="7"/>
    </row>
    <row r="93" spans="1:10" s="2" customFormat="1" ht="12.75">
      <c r="A93" s="113">
        <v>417111</v>
      </c>
      <c r="B93" s="6"/>
      <c r="C93" s="14" t="s">
        <v>8</v>
      </c>
      <c r="D93" s="24"/>
      <c r="E93" s="24"/>
      <c r="F93" s="93">
        <f t="shared" si="2"/>
        <v>0</v>
      </c>
      <c r="G93" s="7"/>
      <c r="H93" s="7"/>
      <c r="I93" s="7"/>
      <c r="J93" s="7"/>
    </row>
    <row r="94" spans="1:10" s="2" customFormat="1" ht="12.75">
      <c r="A94" s="112">
        <v>420000</v>
      </c>
      <c r="B94" s="10"/>
      <c r="C94" s="11" t="s">
        <v>75</v>
      </c>
      <c r="D94" s="28">
        <f>D95+D136+D151+D190+D206+D232</f>
        <v>24973000</v>
      </c>
      <c r="E94" s="28">
        <f>E95+E136+E151+E190+E206+E232</f>
        <v>38850000</v>
      </c>
      <c r="F94" s="28">
        <f>F95+F136+F151+F190+F206+F232</f>
        <v>63823000</v>
      </c>
      <c r="G94" s="7"/>
      <c r="H94" s="7"/>
      <c r="I94" s="7"/>
      <c r="J94" s="7"/>
    </row>
    <row r="95" spans="1:10" s="2" customFormat="1" ht="12.75">
      <c r="A95" s="131">
        <v>421000</v>
      </c>
      <c r="B95" s="3"/>
      <c r="C95" s="4" t="s">
        <v>9</v>
      </c>
      <c r="D95" s="26">
        <f>SUM(D96+D99+D106+D115+D123+D129+D133)</f>
        <v>18497000</v>
      </c>
      <c r="E95" s="26">
        <f>SUM(E96+E99+E106+E115+E123+E129+E133)</f>
        <v>5620000</v>
      </c>
      <c r="F95" s="26">
        <f t="shared" si="2"/>
        <v>24117000</v>
      </c>
      <c r="G95" s="7"/>
      <c r="H95" s="7"/>
      <c r="I95" s="7"/>
      <c r="J95" s="7"/>
    </row>
    <row r="96" spans="1:10" s="2" customFormat="1" ht="12.75">
      <c r="A96" s="132">
        <v>421100</v>
      </c>
      <c r="B96" s="12"/>
      <c r="C96" s="13" t="s">
        <v>10</v>
      </c>
      <c r="D96" s="27">
        <f>SUM(D97:D98)</f>
        <v>300000</v>
      </c>
      <c r="E96" s="27">
        <f>SUM(E97:E98)</f>
        <v>120000</v>
      </c>
      <c r="F96" s="27">
        <f t="shared" si="2"/>
        <v>420000</v>
      </c>
      <c r="G96" s="7"/>
      <c r="H96" s="7"/>
      <c r="I96" s="7"/>
      <c r="J96" s="7"/>
    </row>
    <row r="97" spans="1:10" s="2" customFormat="1" ht="12.75">
      <c r="A97" s="113">
        <v>421111</v>
      </c>
      <c r="B97" s="6"/>
      <c r="C97" s="7" t="s">
        <v>95</v>
      </c>
      <c r="D97" s="135">
        <v>300000</v>
      </c>
      <c r="E97" s="135">
        <v>120000</v>
      </c>
      <c r="F97" s="24">
        <f t="shared" si="2"/>
        <v>420000</v>
      </c>
      <c r="G97" s="7"/>
      <c r="H97" s="7"/>
      <c r="I97" s="7"/>
      <c r="J97" s="7"/>
    </row>
    <row r="98" spans="1:10" s="2" customFormat="1" ht="12.75">
      <c r="A98" s="113">
        <v>421121</v>
      </c>
      <c r="B98" s="6"/>
      <c r="C98" s="7" t="s">
        <v>96</v>
      </c>
      <c r="D98" s="135">
        <v>0</v>
      </c>
      <c r="E98" s="135">
        <v>0</v>
      </c>
      <c r="F98" s="24">
        <f t="shared" si="2"/>
        <v>0</v>
      </c>
      <c r="G98" s="7"/>
      <c r="H98" s="7"/>
      <c r="I98" s="7"/>
      <c r="J98" s="7"/>
    </row>
    <row r="99" spans="1:10" s="2" customFormat="1" ht="12.75">
      <c r="A99" s="132">
        <v>421200</v>
      </c>
      <c r="B99" s="12"/>
      <c r="C99" s="13" t="s">
        <v>11</v>
      </c>
      <c r="D99" s="27">
        <f>SUM(D100:D105)</f>
        <v>10050000</v>
      </c>
      <c r="E99" s="27">
        <f>SUM(E100:E105)</f>
        <v>2400000</v>
      </c>
      <c r="F99" s="27">
        <f t="shared" si="2"/>
        <v>12450000</v>
      </c>
      <c r="G99" s="7"/>
      <c r="H99" s="7"/>
      <c r="I99" s="7"/>
      <c r="J99" s="7"/>
    </row>
    <row r="100" spans="1:10" s="2" customFormat="1" ht="12.75">
      <c r="A100" s="113">
        <v>421211</v>
      </c>
      <c r="B100" s="6"/>
      <c r="C100" s="7" t="s">
        <v>97</v>
      </c>
      <c r="D100" s="135">
        <v>5200000</v>
      </c>
      <c r="E100" s="135">
        <v>2400000</v>
      </c>
      <c r="F100" s="24">
        <f t="shared" si="2"/>
        <v>7600000</v>
      </c>
      <c r="G100" s="7"/>
      <c r="H100" s="7"/>
      <c r="I100" s="7"/>
      <c r="J100" s="7"/>
    </row>
    <row r="101" spans="1:10" s="2" customFormat="1" ht="12.75">
      <c r="A101" s="113">
        <v>421221</v>
      </c>
      <c r="B101" s="6"/>
      <c r="C101" s="7" t="s">
        <v>198</v>
      </c>
      <c r="D101" s="135">
        <v>0</v>
      </c>
      <c r="E101" s="135">
        <v>0</v>
      </c>
      <c r="F101" s="24">
        <f t="shared" si="2"/>
        <v>0</v>
      </c>
      <c r="G101" s="7"/>
      <c r="H101" s="7"/>
      <c r="I101" s="7"/>
      <c r="J101" s="7"/>
    </row>
    <row r="102" spans="1:10" s="2" customFormat="1" ht="12.75">
      <c r="A102" s="113">
        <v>421222</v>
      </c>
      <c r="B102" s="6"/>
      <c r="C102" s="7" t="s">
        <v>98</v>
      </c>
      <c r="D102" s="135">
        <v>0</v>
      </c>
      <c r="E102" s="135">
        <v>0</v>
      </c>
      <c r="F102" s="24">
        <f t="shared" si="2"/>
        <v>0</v>
      </c>
      <c r="G102" s="7"/>
      <c r="H102" s="7"/>
      <c r="I102" s="7"/>
      <c r="J102" s="7"/>
    </row>
    <row r="103" spans="1:10" s="2" customFormat="1" ht="12.75">
      <c r="A103" s="113">
        <v>421223</v>
      </c>
      <c r="B103" s="6"/>
      <c r="C103" s="7" t="s">
        <v>99</v>
      </c>
      <c r="D103" s="135">
        <v>0</v>
      </c>
      <c r="E103" s="135">
        <v>0</v>
      </c>
      <c r="F103" s="24">
        <f t="shared" si="2"/>
        <v>0</v>
      </c>
      <c r="G103" s="7"/>
      <c r="H103" s="7"/>
      <c r="I103" s="7"/>
      <c r="J103" s="7"/>
    </row>
    <row r="104" spans="1:10" s="2" customFormat="1" ht="12.75">
      <c r="A104" s="113">
        <v>421224</v>
      </c>
      <c r="B104" s="6"/>
      <c r="C104" s="7" t="s">
        <v>100</v>
      </c>
      <c r="D104" s="135">
        <v>0</v>
      </c>
      <c r="E104" s="135">
        <v>0</v>
      </c>
      <c r="F104" s="24">
        <f t="shared" si="2"/>
        <v>0</v>
      </c>
      <c r="G104" s="7"/>
      <c r="H104" s="7"/>
      <c r="I104" s="7"/>
      <c r="J104" s="7"/>
    </row>
    <row r="105" spans="1:10" s="2" customFormat="1" ht="12.75">
      <c r="A105" s="113">
        <v>421225</v>
      </c>
      <c r="B105" s="6"/>
      <c r="C105" s="7" t="s">
        <v>101</v>
      </c>
      <c r="D105" s="135">
        <v>4850000</v>
      </c>
      <c r="E105" s="135">
        <v>0</v>
      </c>
      <c r="F105" s="24">
        <f t="shared" si="2"/>
        <v>4850000</v>
      </c>
      <c r="G105" s="7"/>
      <c r="H105" s="7"/>
      <c r="I105" s="7"/>
      <c r="J105" s="7"/>
    </row>
    <row r="106" spans="1:10" s="2" customFormat="1" ht="12.75">
      <c r="A106" s="132">
        <v>421300</v>
      </c>
      <c r="B106" s="12"/>
      <c r="C106" s="13" t="s">
        <v>12</v>
      </c>
      <c r="D106" s="27">
        <f>SUM(D107:D114)</f>
        <v>6290000</v>
      </c>
      <c r="E106" s="27">
        <f>SUM(E107:E114)</f>
        <v>2105000</v>
      </c>
      <c r="F106" s="27">
        <f t="shared" si="2"/>
        <v>8395000</v>
      </c>
      <c r="G106" s="7"/>
      <c r="H106" s="7"/>
      <c r="I106" s="7"/>
      <c r="J106" s="7"/>
    </row>
    <row r="107" spans="1:10" s="2" customFormat="1" ht="12.75">
      <c r="A107" s="113">
        <v>421311</v>
      </c>
      <c r="B107" s="6"/>
      <c r="C107" s="7" t="s">
        <v>102</v>
      </c>
      <c r="D107" s="135">
        <v>670000</v>
      </c>
      <c r="E107" s="135">
        <v>0</v>
      </c>
      <c r="F107" s="24">
        <f t="shared" si="2"/>
        <v>670000</v>
      </c>
      <c r="G107" s="7"/>
      <c r="H107" s="7"/>
      <c r="I107" s="7"/>
      <c r="J107" s="7"/>
    </row>
    <row r="108" spans="1:10" s="2" customFormat="1" ht="12.75">
      <c r="A108" s="113">
        <v>421321</v>
      </c>
      <c r="B108" s="6"/>
      <c r="C108" s="7" t="s">
        <v>103</v>
      </c>
      <c r="D108" s="135">
        <v>0</v>
      </c>
      <c r="E108" s="135">
        <v>50000</v>
      </c>
      <c r="F108" s="24">
        <f t="shared" si="2"/>
        <v>50000</v>
      </c>
      <c r="G108" s="7"/>
      <c r="H108" s="7"/>
      <c r="I108" s="7"/>
      <c r="J108" s="7"/>
    </row>
    <row r="109" spans="1:10" s="2" customFormat="1" ht="12.75">
      <c r="A109" s="113">
        <v>421322</v>
      </c>
      <c r="B109" s="6"/>
      <c r="C109" s="7" t="s">
        <v>104</v>
      </c>
      <c r="D109" s="135">
        <v>0</v>
      </c>
      <c r="E109" s="135">
        <v>0</v>
      </c>
      <c r="F109" s="24">
        <f t="shared" si="2"/>
        <v>0</v>
      </c>
      <c r="G109" s="7"/>
      <c r="H109" s="7"/>
      <c r="I109" s="7"/>
      <c r="J109" s="7"/>
    </row>
    <row r="110" spans="1:10" s="2" customFormat="1" ht="12.75">
      <c r="A110" s="113">
        <v>421323</v>
      </c>
      <c r="B110" s="6"/>
      <c r="C110" s="7" t="s">
        <v>105</v>
      </c>
      <c r="D110" s="135">
        <v>1900000</v>
      </c>
      <c r="E110" s="135">
        <v>2000000</v>
      </c>
      <c r="F110" s="24">
        <f t="shared" si="2"/>
        <v>3900000</v>
      </c>
      <c r="G110" s="7"/>
      <c r="H110" s="7"/>
      <c r="I110" s="7"/>
      <c r="J110" s="7"/>
    </row>
    <row r="111" spans="1:10" s="2" customFormat="1" ht="12.75">
      <c r="A111" s="113">
        <v>421324</v>
      </c>
      <c r="B111" s="6"/>
      <c r="C111" s="7" t="s">
        <v>106</v>
      </c>
      <c r="D111" s="135">
        <v>680000</v>
      </c>
      <c r="E111" s="135">
        <v>0</v>
      </c>
      <c r="F111" s="24">
        <f t="shared" si="2"/>
        <v>680000</v>
      </c>
      <c r="G111" s="7"/>
      <c r="H111" s="7"/>
      <c r="I111" s="7"/>
      <c r="J111" s="7"/>
    </row>
    <row r="112" spans="1:10" s="2" customFormat="1" ht="12.75">
      <c r="A112" s="113">
        <v>421325</v>
      </c>
      <c r="B112" s="6"/>
      <c r="C112" s="7" t="s">
        <v>107</v>
      </c>
      <c r="D112" s="135">
        <v>3040000</v>
      </c>
      <c r="E112" s="135">
        <v>0</v>
      </c>
      <c r="F112" s="24">
        <f t="shared" si="2"/>
        <v>3040000</v>
      </c>
      <c r="G112" s="7"/>
      <c r="H112" s="7"/>
      <c r="I112" s="7"/>
      <c r="J112" s="7"/>
    </row>
    <row r="113" spans="1:10" s="2" customFormat="1" ht="12.75">
      <c r="A113" s="113">
        <v>421391</v>
      </c>
      <c r="B113" s="6"/>
      <c r="C113" s="7" t="s">
        <v>199</v>
      </c>
      <c r="D113" s="135">
        <v>0</v>
      </c>
      <c r="E113" s="135">
        <v>55000</v>
      </c>
      <c r="F113" s="24">
        <f t="shared" si="2"/>
        <v>55000</v>
      </c>
      <c r="G113" s="7"/>
      <c r="H113" s="7"/>
      <c r="I113" s="7"/>
      <c r="J113" s="7"/>
    </row>
    <row r="114" spans="1:10" s="2" customFormat="1" ht="12.75">
      <c r="A114" s="113">
        <v>421392</v>
      </c>
      <c r="B114" s="6"/>
      <c r="C114" s="7" t="s">
        <v>200</v>
      </c>
      <c r="D114" s="135">
        <v>0</v>
      </c>
      <c r="E114" s="135">
        <v>0</v>
      </c>
      <c r="F114" s="24">
        <f t="shared" si="2"/>
        <v>0</v>
      </c>
      <c r="G114" s="7"/>
      <c r="H114" s="7"/>
      <c r="I114" s="7"/>
      <c r="J114" s="7"/>
    </row>
    <row r="115" spans="1:10" s="2" customFormat="1" ht="12.75">
      <c r="A115" s="132">
        <v>421400</v>
      </c>
      <c r="B115" s="12"/>
      <c r="C115" s="13" t="s">
        <v>13</v>
      </c>
      <c r="D115" s="27">
        <f>SUM(D116:D122)</f>
        <v>757000</v>
      </c>
      <c r="E115" s="27">
        <f>SUM(E116:E122)</f>
        <v>350000</v>
      </c>
      <c r="F115" s="27">
        <f t="shared" si="2"/>
        <v>1107000</v>
      </c>
      <c r="G115" s="7"/>
      <c r="H115" s="7"/>
      <c r="I115" s="7"/>
      <c r="J115" s="7"/>
    </row>
    <row r="116" spans="1:10" s="2" customFormat="1" ht="12.75">
      <c r="A116" s="113">
        <v>421411</v>
      </c>
      <c r="B116" s="6"/>
      <c r="C116" s="7" t="s">
        <v>108</v>
      </c>
      <c r="D116" s="135">
        <v>684000</v>
      </c>
      <c r="E116" s="135">
        <v>0</v>
      </c>
      <c r="F116" s="24">
        <f t="shared" si="2"/>
        <v>684000</v>
      </c>
      <c r="G116" s="7"/>
      <c r="H116" s="7"/>
      <c r="I116" s="7"/>
      <c r="J116" s="7"/>
    </row>
    <row r="117" spans="1:10" s="2" customFormat="1" ht="12.75">
      <c r="A117" s="113">
        <v>421412</v>
      </c>
      <c r="B117" s="6"/>
      <c r="C117" s="7" t="s">
        <v>109</v>
      </c>
      <c r="D117" s="135">
        <v>73000</v>
      </c>
      <c r="E117" s="135">
        <v>0</v>
      </c>
      <c r="F117" s="24">
        <f t="shared" si="2"/>
        <v>73000</v>
      </c>
      <c r="G117" s="7"/>
      <c r="H117" s="7"/>
      <c r="I117" s="7"/>
      <c r="J117" s="7"/>
    </row>
    <row r="118" spans="1:10" s="2" customFormat="1" ht="12.75">
      <c r="A118" s="113">
        <v>421414</v>
      </c>
      <c r="B118" s="6"/>
      <c r="C118" s="7" t="s">
        <v>110</v>
      </c>
      <c r="D118" s="135">
        <v>0</v>
      </c>
      <c r="E118" s="135">
        <v>250000</v>
      </c>
      <c r="F118" s="24">
        <f aca="true" t="shared" si="3" ref="F118:F181">SUM(D118+E118)</f>
        <v>250000</v>
      </c>
      <c r="G118" s="7"/>
      <c r="H118" s="7"/>
      <c r="I118" s="7"/>
      <c r="J118" s="7"/>
    </row>
    <row r="119" spans="1:10" s="2" customFormat="1" ht="12.75">
      <c r="A119" s="113">
        <v>421419</v>
      </c>
      <c r="B119" s="6"/>
      <c r="C119" s="7" t="s">
        <v>201</v>
      </c>
      <c r="D119" s="135">
        <v>0</v>
      </c>
      <c r="E119" s="135">
        <v>0</v>
      </c>
      <c r="F119" s="24">
        <f t="shared" si="3"/>
        <v>0</v>
      </c>
      <c r="G119" s="7"/>
      <c r="H119" s="7"/>
      <c r="I119" s="7"/>
      <c r="J119" s="7"/>
    </row>
    <row r="120" spans="1:10" s="2" customFormat="1" ht="12.75">
      <c r="A120" s="113">
        <v>421421</v>
      </c>
      <c r="B120" s="6"/>
      <c r="C120" s="7" t="s">
        <v>111</v>
      </c>
      <c r="D120" s="135">
        <v>0</v>
      </c>
      <c r="E120" s="135">
        <v>100000</v>
      </c>
      <c r="F120" s="24">
        <f t="shared" si="3"/>
        <v>100000</v>
      </c>
      <c r="G120" s="7"/>
      <c r="H120" s="7"/>
      <c r="I120" s="7"/>
      <c r="J120" s="7"/>
    </row>
    <row r="121" spans="1:10" s="2" customFormat="1" ht="12.75">
      <c r="A121" s="113">
        <v>421422</v>
      </c>
      <c r="B121" s="6"/>
      <c r="C121" s="7" t="s">
        <v>112</v>
      </c>
      <c r="D121" s="135">
        <v>0</v>
      </c>
      <c r="E121" s="135">
        <v>0</v>
      </c>
      <c r="F121" s="24">
        <f t="shared" si="3"/>
        <v>0</v>
      </c>
      <c r="G121" s="7"/>
      <c r="H121" s="7"/>
      <c r="I121" s="7"/>
      <c r="J121" s="7"/>
    </row>
    <row r="122" spans="1:12" ht="12.75">
      <c r="A122" s="113">
        <v>421429</v>
      </c>
      <c r="B122" s="6"/>
      <c r="C122" s="7" t="s">
        <v>202</v>
      </c>
      <c r="D122" s="135">
        <v>0</v>
      </c>
      <c r="E122" s="135">
        <v>0</v>
      </c>
      <c r="F122" s="24">
        <f t="shared" si="3"/>
        <v>0</v>
      </c>
      <c r="G122" s="29"/>
      <c r="H122" s="29"/>
      <c r="I122" s="29"/>
      <c r="J122" s="29"/>
      <c r="K122" s="2"/>
      <c r="L122" s="2"/>
    </row>
    <row r="123" spans="1:10" s="2" customFormat="1" ht="12.75">
      <c r="A123" s="132">
        <v>421500</v>
      </c>
      <c r="B123" s="12"/>
      <c r="C123" s="13" t="s">
        <v>14</v>
      </c>
      <c r="D123" s="27">
        <f>SUM(D124:D128)</f>
        <v>0</v>
      </c>
      <c r="E123" s="27">
        <f>SUM(E124:E128)</f>
        <v>645000</v>
      </c>
      <c r="F123" s="27">
        <f t="shared" si="3"/>
        <v>645000</v>
      </c>
      <c r="G123" s="7"/>
      <c r="H123" s="7"/>
      <c r="I123" s="7"/>
      <c r="J123" s="7"/>
    </row>
    <row r="124" spans="1:10" s="2" customFormat="1" ht="12.75">
      <c r="A124" s="113">
        <v>421511</v>
      </c>
      <c r="B124" s="6"/>
      <c r="C124" s="7" t="s">
        <v>113</v>
      </c>
      <c r="D124" s="135">
        <v>0</v>
      </c>
      <c r="E124" s="135">
        <v>511000</v>
      </c>
      <c r="F124" s="24">
        <f t="shared" si="3"/>
        <v>511000</v>
      </c>
      <c r="G124" s="7"/>
      <c r="H124" s="7"/>
      <c r="I124" s="7"/>
      <c r="J124" s="7"/>
    </row>
    <row r="125" spans="1:10" s="2" customFormat="1" ht="12.75">
      <c r="A125" s="113">
        <v>421512</v>
      </c>
      <c r="B125" s="6"/>
      <c r="C125" s="7" t="s">
        <v>114</v>
      </c>
      <c r="D125" s="135">
        <v>0</v>
      </c>
      <c r="E125" s="135">
        <v>50000</v>
      </c>
      <c r="F125" s="24">
        <f t="shared" si="3"/>
        <v>50000</v>
      </c>
      <c r="G125" s="7"/>
      <c r="H125" s="7"/>
      <c r="I125" s="7"/>
      <c r="J125" s="7"/>
    </row>
    <row r="126" spans="1:10" s="2" customFormat="1" ht="12.75">
      <c r="A126" s="113">
        <v>421513</v>
      </c>
      <c r="B126" s="6"/>
      <c r="C126" s="7" t="s">
        <v>203</v>
      </c>
      <c r="D126" s="135">
        <v>0</v>
      </c>
      <c r="E126" s="135">
        <v>84000</v>
      </c>
      <c r="F126" s="24">
        <f t="shared" si="3"/>
        <v>84000</v>
      </c>
      <c r="G126" s="7"/>
      <c r="H126" s="7"/>
      <c r="I126" s="7"/>
      <c r="J126" s="7"/>
    </row>
    <row r="127" spans="1:10" s="2" customFormat="1" ht="12.75">
      <c r="A127" s="113">
        <v>421519</v>
      </c>
      <c r="B127" s="6"/>
      <c r="C127" s="7" t="s">
        <v>204</v>
      </c>
      <c r="D127" s="135">
        <v>0</v>
      </c>
      <c r="E127" s="135">
        <v>0</v>
      </c>
      <c r="F127" s="24">
        <f t="shared" si="3"/>
        <v>0</v>
      </c>
      <c r="G127" s="7"/>
      <c r="H127" s="7"/>
      <c r="I127" s="7"/>
      <c r="J127" s="7"/>
    </row>
    <row r="128" spans="1:10" s="2" customFormat="1" ht="12.75">
      <c r="A128" s="113">
        <v>421521</v>
      </c>
      <c r="B128" s="6"/>
      <c r="C128" s="7" t="s">
        <v>115</v>
      </c>
      <c r="D128" s="135">
        <v>0</v>
      </c>
      <c r="E128" s="135">
        <v>0</v>
      </c>
      <c r="F128" s="24">
        <f t="shared" si="3"/>
        <v>0</v>
      </c>
      <c r="G128" s="7"/>
      <c r="H128" s="7"/>
      <c r="I128" s="7"/>
      <c r="J128" s="7"/>
    </row>
    <row r="129" spans="1:10" s="2" customFormat="1" ht="12.75">
      <c r="A129" s="132">
        <v>421600</v>
      </c>
      <c r="B129" s="12"/>
      <c r="C129" s="13" t="s">
        <v>15</v>
      </c>
      <c r="D129" s="27">
        <f>SUM(D130:D132)</f>
        <v>1100000</v>
      </c>
      <c r="E129" s="27">
        <f>SUM(E130:E132)</f>
        <v>0</v>
      </c>
      <c r="F129" s="27">
        <f t="shared" si="3"/>
        <v>1100000</v>
      </c>
      <c r="G129" s="7"/>
      <c r="H129" s="7"/>
      <c r="I129" s="7"/>
      <c r="J129" s="7"/>
    </row>
    <row r="130" spans="1:10" s="2" customFormat="1" ht="12.75">
      <c r="A130" s="113">
        <v>421611</v>
      </c>
      <c r="B130" s="6"/>
      <c r="C130" s="7" t="s">
        <v>116</v>
      </c>
      <c r="D130" s="135">
        <v>0</v>
      </c>
      <c r="E130" s="135">
        <v>0</v>
      </c>
      <c r="F130" s="24">
        <f t="shared" si="3"/>
        <v>0</v>
      </c>
      <c r="G130" s="7"/>
      <c r="H130" s="7"/>
      <c r="I130" s="7"/>
      <c r="J130" s="7"/>
    </row>
    <row r="131" spans="1:10" s="2" customFormat="1" ht="12.75">
      <c r="A131" s="113">
        <v>421612</v>
      </c>
      <c r="B131" s="6"/>
      <c r="C131" s="7" t="s">
        <v>117</v>
      </c>
      <c r="D131" s="135">
        <v>0</v>
      </c>
      <c r="E131" s="135">
        <v>0</v>
      </c>
      <c r="F131" s="24">
        <f t="shared" si="3"/>
        <v>0</v>
      </c>
      <c r="G131" s="7"/>
      <c r="H131" s="7"/>
      <c r="I131" s="7"/>
      <c r="J131" s="7"/>
    </row>
    <row r="132" spans="1:10" s="2" customFormat="1" ht="12.75">
      <c r="A132" s="113">
        <v>421619</v>
      </c>
      <c r="B132" s="6"/>
      <c r="C132" s="7" t="s">
        <v>118</v>
      </c>
      <c r="D132" s="135">
        <v>1100000</v>
      </c>
      <c r="E132" s="135">
        <v>0</v>
      </c>
      <c r="F132" s="24">
        <f t="shared" si="3"/>
        <v>1100000</v>
      </c>
      <c r="G132" s="7"/>
      <c r="H132" s="7"/>
      <c r="I132" s="7"/>
      <c r="J132" s="7"/>
    </row>
    <row r="133" spans="1:10" s="2" customFormat="1" ht="12.75">
      <c r="A133" s="132">
        <v>421900</v>
      </c>
      <c r="B133" s="12"/>
      <c r="C133" s="13" t="s">
        <v>205</v>
      </c>
      <c r="D133" s="27">
        <f>SUM(D134:D135)</f>
        <v>0</v>
      </c>
      <c r="E133" s="27">
        <f>SUM(E134:E135)</f>
        <v>0</v>
      </c>
      <c r="F133" s="27">
        <f t="shared" si="3"/>
        <v>0</v>
      </c>
      <c r="G133" s="7"/>
      <c r="H133" s="7"/>
      <c r="I133" s="7"/>
      <c r="J133" s="7"/>
    </row>
    <row r="134" spans="1:10" s="2" customFormat="1" ht="12.75">
      <c r="A134" s="113">
        <v>421911</v>
      </c>
      <c r="B134" s="6"/>
      <c r="C134" s="7" t="s">
        <v>206</v>
      </c>
      <c r="D134" s="24"/>
      <c r="E134" s="24"/>
      <c r="F134" s="24">
        <f t="shared" si="3"/>
        <v>0</v>
      </c>
      <c r="G134" s="7"/>
      <c r="H134" s="7"/>
      <c r="I134" s="7"/>
      <c r="J134" s="7"/>
    </row>
    <row r="135" spans="1:10" s="2" customFormat="1" ht="12.75">
      <c r="A135" s="113">
        <v>421919</v>
      </c>
      <c r="B135" s="6"/>
      <c r="C135" s="7" t="s">
        <v>299</v>
      </c>
      <c r="D135" s="24"/>
      <c r="E135" s="24"/>
      <c r="F135" s="24">
        <f>SUM(D135+E135)</f>
        <v>0</v>
      </c>
      <c r="G135" s="7"/>
      <c r="H135" s="7"/>
      <c r="I135" s="7"/>
      <c r="J135" s="7"/>
    </row>
    <row r="136" spans="1:10" s="2" customFormat="1" ht="12.75">
      <c r="A136" s="131">
        <v>422000</v>
      </c>
      <c r="B136" s="3"/>
      <c r="C136" s="4" t="s">
        <v>16</v>
      </c>
      <c r="D136" s="26">
        <f>SUM(D137+D144+D149)</f>
        <v>0</v>
      </c>
      <c r="E136" s="26">
        <f>SUM(E137+E144+E149)</f>
        <v>660000</v>
      </c>
      <c r="F136" s="26">
        <f t="shared" si="3"/>
        <v>660000</v>
      </c>
      <c r="G136" s="7"/>
      <c r="H136" s="7"/>
      <c r="I136" s="7"/>
      <c r="J136" s="7"/>
    </row>
    <row r="137" spans="1:10" s="2" customFormat="1" ht="12.75">
      <c r="A137" s="132">
        <v>422100</v>
      </c>
      <c r="B137" s="12"/>
      <c r="C137" s="13" t="s">
        <v>17</v>
      </c>
      <c r="D137" s="27">
        <f>SUM(D138:D143)</f>
        <v>0</v>
      </c>
      <c r="E137" s="27">
        <f>SUM(E138:E143)</f>
        <v>60000</v>
      </c>
      <c r="F137" s="27">
        <f t="shared" si="3"/>
        <v>60000</v>
      </c>
      <c r="G137" s="7"/>
      <c r="H137" s="7"/>
      <c r="I137" s="7"/>
      <c r="J137" s="7"/>
    </row>
    <row r="138" spans="1:10" s="2" customFormat="1" ht="12.75">
      <c r="A138" s="113">
        <v>422111</v>
      </c>
      <c r="B138" s="6"/>
      <c r="C138" s="7" t="s">
        <v>119</v>
      </c>
      <c r="D138" s="135">
        <v>0</v>
      </c>
      <c r="E138" s="135">
        <v>0</v>
      </c>
      <c r="F138" s="24">
        <f t="shared" si="3"/>
        <v>0</v>
      </c>
      <c r="G138" s="7"/>
      <c r="H138" s="7"/>
      <c r="I138" s="7"/>
      <c r="J138" s="7"/>
    </row>
    <row r="139" spans="1:10" s="2" customFormat="1" ht="12.75">
      <c r="A139" s="113">
        <v>422121</v>
      </c>
      <c r="B139" s="6"/>
      <c r="C139" s="7" t="s">
        <v>120</v>
      </c>
      <c r="D139" s="135">
        <v>0</v>
      </c>
      <c r="E139" s="135">
        <v>0</v>
      </c>
      <c r="F139" s="24">
        <f t="shared" si="3"/>
        <v>0</v>
      </c>
      <c r="G139" s="7"/>
      <c r="H139" s="7"/>
      <c r="I139" s="7"/>
      <c r="J139" s="7"/>
    </row>
    <row r="140" spans="1:10" s="2" customFormat="1" ht="12.75">
      <c r="A140" s="113">
        <v>422131</v>
      </c>
      <c r="B140" s="6"/>
      <c r="C140" s="7" t="s">
        <v>121</v>
      </c>
      <c r="D140" s="135">
        <v>0</v>
      </c>
      <c r="E140" s="135">
        <v>0</v>
      </c>
      <c r="F140" s="24">
        <f t="shared" si="3"/>
        <v>0</v>
      </c>
      <c r="G140" s="7"/>
      <c r="H140" s="7"/>
      <c r="I140" s="7"/>
      <c r="J140" s="7"/>
    </row>
    <row r="141" spans="1:10" s="2" customFormat="1" ht="12.75">
      <c r="A141" s="113">
        <v>422191</v>
      </c>
      <c r="B141" s="6"/>
      <c r="C141" s="7" t="s">
        <v>122</v>
      </c>
      <c r="D141" s="135">
        <v>0</v>
      </c>
      <c r="E141" s="135">
        <v>0</v>
      </c>
      <c r="F141" s="24">
        <f t="shared" si="3"/>
        <v>0</v>
      </c>
      <c r="G141" s="7"/>
      <c r="H141" s="7"/>
      <c r="I141" s="7"/>
      <c r="J141" s="7"/>
    </row>
    <row r="142" spans="1:10" s="2" customFormat="1" ht="12.75">
      <c r="A142" s="113">
        <v>422192</v>
      </c>
      <c r="B142" s="6"/>
      <c r="C142" s="7" t="s">
        <v>123</v>
      </c>
      <c r="D142" s="135">
        <v>0</v>
      </c>
      <c r="E142" s="135">
        <v>60000</v>
      </c>
      <c r="F142" s="24">
        <f t="shared" si="3"/>
        <v>60000</v>
      </c>
      <c r="G142" s="7"/>
      <c r="H142" s="7"/>
      <c r="I142" s="7"/>
      <c r="J142" s="7"/>
    </row>
    <row r="143" spans="1:10" s="2" customFormat="1" ht="12.75">
      <c r="A143" s="113">
        <v>422194</v>
      </c>
      <c r="B143" s="6"/>
      <c r="C143" s="7" t="s">
        <v>124</v>
      </c>
      <c r="D143" s="135">
        <v>0</v>
      </c>
      <c r="E143" s="135">
        <v>0</v>
      </c>
      <c r="F143" s="24">
        <f t="shared" si="3"/>
        <v>0</v>
      </c>
      <c r="G143" s="7"/>
      <c r="H143" s="7"/>
      <c r="I143" s="7"/>
      <c r="J143" s="7"/>
    </row>
    <row r="144" spans="1:10" s="2" customFormat="1" ht="12.75">
      <c r="A144" s="132">
        <v>422200</v>
      </c>
      <c r="B144" s="12"/>
      <c r="C144" s="13" t="s">
        <v>125</v>
      </c>
      <c r="D144" s="27">
        <f>SUM(D145:D148)</f>
        <v>0</v>
      </c>
      <c r="E144" s="27">
        <f>SUM(E145:E148)</f>
        <v>600000</v>
      </c>
      <c r="F144" s="27">
        <f t="shared" si="3"/>
        <v>600000</v>
      </c>
      <c r="G144" s="7"/>
      <c r="H144" s="7"/>
      <c r="I144" s="7"/>
      <c r="J144" s="7"/>
    </row>
    <row r="145" spans="1:10" s="2" customFormat="1" ht="12.75">
      <c r="A145" s="113">
        <v>422211</v>
      </c>
      <c r="B145" s="6"/>
      <c r="C145" s="7" t="s">
        <v>126</v>
      </c>
      <c r="D145" s="135">
        <v>0</v>
      </c>
      <c r="E145" s="135">
        <v>0</v>
      </c>
      <c r="F145" s="24">
        <f>SUM(D145+E145)</f>
        <v>0</v>
      </c>
      <c r="G145" s="7"/>
      <c r="H145" s="7"/>
      <c r="I145" s="7"/>
      <c r="J145" s="7"/>
    </row>
    <row r="146" spans="1:10" s="2" customFormat="1" ht="25.5">
      <c r="A146" s="113">
        <v>422221</v>
      </c>
      <c r="B146" s="7"/>
      <c r="C146" s="7" t="s">
        <v>207</v>
      </c>
      <c r="D146" s="135">
        <v>0</v>
      </c>
      <c r="E146" s="135">
        <v>600000</v>
      </c>
      <c r="F146" s="24">
        <f>SUM(D146+E146)</f>
        <v>600000</v>
      </c>
      <c r="G146" s="7"/>
      <c r="H146" s="7"/>
      <c r="I146" s="7"/>
      <c r="J146" s="7"/>
    </row>
    <row r="147" spans="1:10" s="2" customFormat="1" ht="12.75">
      <c r="A147" s="114">
        <v>422231</v>
      </c>
      <c r="B147" s="62"/>
      <c r="C147" s="14" t="s">
        <v>208</v>
      </c>
      <c r="D147" s="135">
        <v>0</v>
      </c>
      <c r="E147" s="135">
        <v>0</v>
      </c>
      <c r="F147" s="24">
        <f>SUM(D147+E147)</f>
        <v>0</v>
      </c>
      <c r="G147" s="7"/>
      <c r="H147" s="7"/>
      <c r="I147" s="7"/>
      <c r="J147" s="7"/>
    </row>
    <row r="148" spans="1:12" ht="12.75">
      <c r="A148" s="114">
        <v>422299</v>
      </c>
      <c r="B148" s="16"/>
      <c r="C148" s="14" t="s">
        <v>209</v>
      </c>
      <c r="D148" s="135">
        <v>0</v>
      </c>
      <c r="E148" s="135">
        <v>0</v>
      </c>
      <c r="F148" s="24">
        <f>SUM(D148+E148)</f>
        <v>0</v>
      </c>
      <c r="G148" s="29"/>
      <c r="H148" s="29"/>
      <c r="I148" s="29"/>
      <c r="J148" s="29"/>
      <c r="K148" s="2"/>
      <c r="L148" s="2"/>
    </row>
    <row r="149" spans="1:10" s="2" customFormat="1" ht="12.75">
      <c r="A149" s="132">
        <v>422300</v>
      </c>
      <c r="B149" s="12"/>
      <c r="C149" s="13" t="s">
        <v>18</v>
      </c>
      <c r="D149" s="107">
        <f>SUM(D150)</f>
        <v>0</v>
      </c>
      <c r="E149" s="107">
        <f>SUM(E150)</f>
        <v>0</v>
      </c>
      <c r="F149" s="27">
        <f>SUM(D149+E149)</f>
        <v>0</v>
      </c>
      <c r="G149" s="7"/>
      <c r="H149" s="7"/>
      <c r="I149" s="7"/>
      <c r="J149" s="7"/>
    </row>
    <row r="150" spans="1:10" s="2" customFormat="1" ht="12.75">
      <c r="A150" s="113">
        <v>422391</v>
      </c>
      <c r="B150" s="6"/>
      <c r="C150" s="7" t="s">
        <v>127</v>
      </c>
      <c r="D150" s="108"/>
      <c r="E150" s="24"/>
      <c r="F150" s="24">
        <f t="shared" si="3"/>
        <v>0</v>
      </c>
      <c r="G150" s="7"/>
      <c r="H150" s="7"/>
      <c r="I150" s="7"/>
      <c r="J150" s="7"/>
    </row>
    <row r="151" spans="1:10" s="2" customFormat="1" ht="12.75">
      <c r="A151" s="131">
        <v>423000</v>
      </c>
      <c r="B151" s="3"/>
      <c r="C151" s="4" t="s">
        <v>19</v>
      </c>
      <c r="D151" s="26">
        <f>SUM(D152+D155+D159+D165+D176+D183+D185+D188)</f>
        <v>4190000</v>
      </c>
      <c r="E151" s="26">
        <f>SUM(E152+E155+E159+E165+E176+E183+E185+E188)</f>
        <v>29363000</v>
      </c>
      <c r="F151" s="26">
        <f t="shared" si="3"/>
        <v>33553000</v>
      </c>
      <c r="G151" s="7"/>
      <c r="H151" s="7"/>
      <c r="I151" s="7"/>
      <c r="J151" s="7"/>
    </row>
    <row r="152" spans="1:10" s="2" customFormat="1" ht="12.75">
      <c r="A152" s="132">
        <v>423100</v>
      </c>
      <c r="B152" s="12"/>
      <c r="C152" s="13" t="s">
        <v>20</v>
      </c>
      <c r="D152" s="27">
        <f>SUM(D153:D154)</f>
        <v>0</v>
      </c>
      <c r="E152" s="27">
        <f>SUM(E153:E154)</f>
        <v>820000</v>
      </c>
      <c r="F152" s="27">
        <f t="shared" si="3"/>
        <v>820000</v>
      </c>
      <c r="G152" s="7"/>
      <c r="H152" s="7"/>
      <c r="I152" s="7"/>
      <c r="J152" s="7"/>
    </row>
    <row r="153" spans="1:10" s="2" customFormat="1" ht="12.75">
      <c r="A153" s="113">
        <v>423111</v>
      </c>
      <c r="B153" s="6"/>
      <c r="C153" s="7" t="s">
        <v>128</v>
      </c>
      <c r="D153" s="135">
        <v>0</v>
      </c>
      <c r="E153" s="135">
        <v>100000</v>
      </c>
      <c r="F153" s="24">
        <f t="shared" si="3"/>
        <v>100000</v>
      </c>
      <c r="G153" s="7"/>
      <c r="H153" s="7"/>
      <c r="I153" s="7"/>
      <c r="J153" s="7"/>
    </row>
    <row r="154" spans="1:10" s="2" customFormat="1" ht="12.75">
      <c r="A154" s="113">
        <v>423191</v>
      </c>
      <c r="B154" s="6"/>
      <c r="C154" s="7" t="s">
        <v>129</v>
      </c>
      <c r="D154" s="135">
        <v>0</v>
      </c>
      <c r="E154" s="135">
        <v>720000</v>
      </c>
      <c r="F154" s="24">
        <f t="shared" si="3"/>
        <v>720000</v>
      </c>
      <c r="G154" s="7"/>
      <c r="H154" s="7"/>
      <c r="I154" s="7"/>
      <c r="J154" s="7"/>
    </row>
    <row r="155" spans="1:10" s="2" customFormat="1" ht="12.75">
      <c r="A155" s="132">
        <v>423200</v>
      </c>
      <c r="B155" s="12"/>
      <c r="C155" s="13" t="s">
        <v>21</v>
      </c>
      <c r="D155" s="27">
        <f>SUM(D156:D158)</f>
        <v>100000</v>
      </c>
      <c r="E155" s="27">
        <f>SUM(E156:E158)</f>
        <v>0</v>
      </c>
      <c r="F155" s="27">
        <f t="shared" si="3"/>
        <v>100000</v>
      </c>
      <c r="G155" s="7"/>
      <c r="H155" s="7"/>
      <c r="I155" s="7"/>
      <c r="J155" s="7"/>
    </row>
    <row r="156" spans="1:10" s="2" customFormat="1" ht="12.75">
      <c r="A156" s="113">
        <v>423211</v>
      </c>
      <c r="B156" s="6"/>
      <c r="C156" s="7" t="s">
        <v>130</v>
      </c>
      <c r="D156" s="135">
        <v>0</v>
      </c>
      <c r="E156" s="135">
        <v>0</v>
      </c>
      <c r="F156" s="24">
        <f t="shared" si="3"/>
        <v>0</v>
      </c>
      <c r="G156" s="7"/>
      <c r="H156" s="7"/>
      <c r="I156" s="7"/>
      <c r="J156" s="7"/>
    </row>
    <row r="157" spans="1:10" s="2" customFormat="1" ht="12.75">
      <c r="A157" s="113">
        <v>423221</v>
      </c>
      <c r="B157" s="6"/>
      <c r="C157" s="7" t="s">
        <v>131</v>
      </c>
      <c r="D157" s="135">
        <v>100000</v>
      </c>
      <c r="E157" s="135">
        <v>0</v>
      </c>
      <c r="F157" s="24">
        <f>SUM(D157+E157)</f>
        <v>100000</v>
      </c>
      <c r="G157" s="7"/>
      <c r="H157" s="7"/>
      <c r="I157" s="7"/>
      <c r="J157" s="7"/>
    </row>
    <row r="158" spans="1:12" ht="12.75">
      <c r="A158" s="113">
        <v>423291</v>
      </c>
      <c r="B158" s="16"/>
      <c r="C158" s="7" t="s">
        <v>210</v>
      </c>
      <c r="D158" s="135">
        <v>0</v>
      </c>
      <c r="E158" s="135">
        <v>0</v>
      </c>
      <c r="F158" s="24">
        <f>SUM(D158+E158)</f>
        <v>0</v>
      </c>
      <c r="G158" s="29"/>
      <c r="H158" s="29"/>
      <c r="I158" s="29"/>
      <c r="J158" s="29"/>
      <c r="K158" s="2"/>
      <c r="L158" s="2"/>
    </row>
    <row r="159" spans="1:10" s="2" customFormat="1" ht="12.75">
      <c r="A159" s="132">
        <v>423300</v>
      </c>
      <c r="B159" s="12"/>
      <c r="C159" s="13" t="s">
        <v>22</v>
      </c>
      <c r="D159" s="27">
        <f>SUM(D160:D164)</f>
        <v>0</v>
      </c>
      <c r="E159" s="27">
        <f>SUM(E160:E164)</f>
        <v>0</v>
      </c>
      <c r="F159" s="27">
        <f t="shared" si="3"/>
        <v>0</v>
      </c>
      <c r="G159" s="7"/>
      <c r="H159" s="7"/>
      <c r="I159" s="7"/>
      <c r="J159" s="7"/>
    </row>
    <row r="160" spans="1:10" s="2" customFormat="1" ht="12.75">
      <c r="A160" s="114">
        <v>423311</v>
      </c>
      <c r="B160" s="15"/>
      <c r="C160" s="14" t="s">
        <v>22</v>
      </c>
      <c r="D160" s="93"/>
      <c r="E160" s="93"/>
      <c r="F160" s="24">
        <f t="shared" si="3"/>
        <v>0</v>
      </c>
      <c r="G160" s="7"/>
      <c r="H160" s="7"/>
      <c r="I160" s="7"/>
      <c r="J160" s="7"/>
    </row>
    <row r="161" spans="1:10" s="2" customFormat="1" ht="12.75">
      <c r="A161" s="113">
        <v>423321</v>
      </c>
      <c r="B161" s="6"/>
      <c r="C161" s="7" t="s">
        <v>132</v>
      </c>
      <c r="D161" s="24"/>
      <c r="E161" s="24"/>
      <c r="F161" s="24">
        <f t="shared" si="3"/>
        <v>0</v>
      </c>
      <c r="G161" s="7"/>
      <c r="H161" s="7"/>
      <c r="I161" s="7"/>
      <c r="J161" s="7"/>
    </row>
    <row r="162" spans="1:10" s="2" customFormat="1" ht="12.75">
      <c r="A162" s="113">
        <v>423322</v>
      </c>
      <c r="B162" s="6"/>
      <c r="C162" s="7" t="s">
        <v>133</v>
      </c>
      <c r="D162" s="24"/>
      <c r="E162" s="24"/>
      <c r="F162" s="24">
        <f t="shared" si="3"/>
        <v>0</v>
      </c>
      <c r="G162" s="7"/>
      <c r="H162" s="7"/>
      <c r="I162" s="7"/>
      <c r="J162" s="7"/>
    </row>
    <row r="163" spans="1:10" s="2" customFormat="1" ht="12.75">
      <c r="A163" s="113">
        <v>423323</v>
      </c>
      <c r="B163" s="6"/>
      <c r="C163" s="7" t="s">
        <v>134</v>
      </c>
      <c r="D163" s="24"/>
      <c r="E163" s="24"/>
      <c r="F163" s="24">
        <f t="shared" si="3"/>
        <v>0</v>
      </c>
      <c r="G163" s="7"/>
      <c r="H163" s="7"/>
      <c r="I163" s="7"/>
      <c r="J163" s="7"/>
    </row>
    <row r="164" spans="1:10" s="2" customFormat="1" ht="12.75">
      <c r="A164" s="113">
        <v>423391</v>
      </c>
      <c r="B164" s="6"/>
      <c r="C164" s="7" t="s">
        <v>135</v>
      </c>
      <c r="D164" s="24"/>
      <c r="E164" s="24"/>
      <c r="F164" s="24">
        <f t="shared" si="3"/>
        <v>0</v>
      </c>
      <c r="G164" s="7"/>
      <c r="H164" s="7"/>
      <c r="I164" s="7"/>
      <c r="J164" s="7"/>
    </row>
    <row r="165" spans="1:10" s="2" customFormat="1" ht="12.75">
      <c r="A165" s="132">
        <v>423400</v>
      </c>
      <c r="B165" s="12"/>
      <c r="C165" s="13" t="s">
        <v>23</v>
      </c>
      <c r="D165" s="27">
        <f>SUM(D166:D175)</f>
        <v>0</v>
      </c>
      <c r="E165" s="27">
        <f>SUM(E166:E175)</f>
        <v>600000</v>
      </c>
      <c r="F165" s="27">
        <f t="shared" si="3"/>
        <v>600000</v>
      </c>
      <c r="G165" s="7"/>
      <c r="H165" s="7"/>
      <c r="I165" s="7"/>
      <c r="J165" s="7"/>
    </row>
    <row r="166" spans="1:10" s="2" customFormat="1" ht="12.75">
      <c r="A166" s="113">
        <v>423411</v>
      </c>
      <c r="B166" s="6"/>
      <c r="C166" s="7" t="s">
        <v>136</v>
      </c>
      <c r="D166" s="135">
        <v>0</v>
      </c>
      <c r="E166" s="135">
        <v>0</v>
      </c>
      <c r="F166" s="24">
        <f t="shared" si="3"/>
        <v>0</v>
      </c>
      <c r="G166" s="7"/>
      <c r="H166" s="7"/>
      <c r="I166" s="7"/>
      <c r="J166" s="7"/>
    </row>
    <row r="167" spans="1:10" s="2" customFormat="1" ht="12.75">
      <c r="A167" s="113">
        <v>423412</v>
      </c>
      <c r="B167" s="6"/>
      <c r="C167" s="7" t="s">
        <v>137</v>
      </c>
      <c r="D167" s="135">
        <v>0</v>
      </c>
      <c r="E167" s="135">
        <v>0</v>
      </c>
      <c r="F167" s="24">
        <f t="shared" si="3"/>
        <v>0</v>
      </c>
      <c r="G167" s="7"/>
      <c r="H167" s="7"/>
      <c r="I167" s="7"/>
      <c r="J167" s="7"/>
    </row>
    <row r="168" spans="1:10" s="2" customFormat="1" ht="12.75">
      <c r="A168" s="113">
        <v>423413</v>
      </c>
      <c r="B168" s="6"/>
      <c r="C168" s="7" t="s">
        <v>138</v>
      </c>
      <c r="D168" s="135">
        <v>0</v>
      </c>
      <c r="E168" s="135">
        <v>0</v>
      </c>
      <c r="F168" s="24">
        <f t="shared" si="3"/>
        <v>0</v>
      </c>
      <c r="G168" s="7"/>
      <c r="H168" s="7"/>
      <c r="I168" s="7"/>
      <c r="J168" s="7"/>
    </row>
    <row r="169" spans="1:10" s="2" customFormat="1" ht="12.75">
      <c r="A169" s="113">
        <v>423419</v>
      </c>
      <c r="B169" s="6"/>
      <c r="C169" s="7" t="s">
        <v>211</v>
      </c>
      <c r="D169" s="135">
        <v>0</v>
      </c>
      <c r="E169" s="135">
        <v>100000</v>
      </c>
      <c r="F169" s="24">
        <f t="shared" si="3"/>
        <v>100000</v>
      </c>
      <c r="G169" s="7"/>
      <c r="H169" s="7"/>
      <c r="I169" s="7"/>
      <c r="J169" s="7"/>
    </row>
    <row r="170" spans="1:10" s="2" customFormat="1" ht="12.75">
      <c r="A170" s="113">
        <v>423421</v>
      </c>
      <c r="B170" s="6"/>
      <c r="C170" s="7" t="s">
        <v>212</v>
      </c>
      <c r="D170" s="135">
        <v>0</v>
      </c>
      <c r="E170" s="135">
        <v>0</v>
      </c>
      <c r="F170" s="24">
        <f t="shared" si="3"/>
        <v>0</v>
      </c>
      <c r="G170" s="7"/>
      <c r="H170" s="7"/>
      <c r="I170" s="7"/>
      <c r="J170" s="7"/>
    </row>
    <row r="171" spans="1:10" s="2" customFormat="1" ht="12.75">
      <c r="A171" s="113">
        <v>423422</v>
      </c>
      <c r="B171" s="6"/>
      <c r="C171" s="7" t="s">
        <v>213</v>
      </c>
      <c r="D171" s="135">
        <v>0</v>
      </c>
      <c r="E171" s="135">
        <v>0</v>
      </c>
      <c r="F171" s="24">
        <f t="shared" si="3"/>
        <v>0</v>
      </c>
      <c r="G171" s="7"/>
      <c r="H171" s="7"/>
      <c r="I171" s="7"/>
      <c r="J171" s="7"/>
    </row>
    <row r="172" spans="1:10" s="2" customFormat="1" ht="12.75">
      <c r="A172" s="113">
        <v>423431</v>
      </c>
      <c r="B172" s="6"/>
      <c r="C172" s="7" t="s">
        <v>139</v>
      </c>
      <c r="D172" s="135">
        <v>0</v>
      </c>
      <c r="E172" s="135">
        <v>250000</v>
      </c>
      <c r="F172" s="24">
        <f t="shared" si="3"/>
        <v>250000</v>
      </c>
      <c r="G172" s="7"/>
      <c r="H172" s="7"/>
      <c r="I172" s="7"/>
      <c r="J172" s="7"/>
    </row>
    <row r="173" spans="1:10" s="2" customFormat="1" ht="12.75">
      <c r="A173" s="113">
        <v>423432</v>
      </c>
      <c r="B173" s="6"/>
      <c r="C173" s="7" t="s">
        <v>140</v>
      </c>
      <c r="D173" s="135">
        <v>0</v>
      </c>
      <c r="E173" s="135">
        <v>250000</v>
      </c>
      <c r="F173" s="24">
        <f t="shared" si="3"/>
        <v>250000</v>
      </c>
      <c r="G173" s="7"/>
      <c r="H173" s="7"/>
      <c r="I173" s="7"/>
      <c r="J173" s="7"/>
    </row>
    <row r="174" spans="1:10" s="2" customFormat="1" ht="12.75">
      <c r="A174" s="113">
        <v>423441</v>
      </c>
      <c r="B174" s="6"/>
      <c r="C174" s="7" t="s">
        <v>141</v>
      </c>
      <c r="D174" s="135">
        <v>0</v>
      </c>
      <c r="E174" s="135">
        <v>0</v>
      </c>
      <c r="F174" s="24">
        <f t="shared" si="3"/>
        <v>0</v>
      </c>
      <c r="G174" s="7"/>
      <c r="H174" s="7"/>
      <c r="I174" s="7"/>
      <c r="J174" s="7"/>
    </row>
    <row r="175" spans="1:10" s="2" customFormat="1" ht="12.75">
      <c r="A175" s="113">
        <v>423449</v>
      </c>
      <c r="B175" s="6"/>
      <c r="C175" s="7" t="s">
        <v>300</v>
      </c>
      <c r="D175" s="135">
        <v>0</v>
      </c>
      <c r="E175" s="135">
        <v>0</v>
      </c>
      <c r="F175" s="24">
        <f>SUM(D175+E175)</f>
        <v>0</v>
      </c>
      <c r="G175" s="7"/>
      <c r="H175" s="7"/>
      <c r="I175" s="7"/>
      <c r="J175" s="7"/>
    </row>
    <row r="176" spans="1:10" s="2" customFormat="1" ht="12.75">
      <c r="A176" s="132">
        <v>423500</v>
      </c>
      <c r="B176" s="12"/>
      <c r="C176" s="13" t="s">
        <v>24</v>
      </c>
      <c r="D176" s="27">
        <f>SUM(D177:D182)</f>
        <v>4090000</v>
      </c>
      <c r="E176" s="27">
        <f>SUM(E177:E182)</f>
        <v>27443000</v>
      </c>
      <c r="F176" s="27">
        <f t="shared" si="3"/>
        <v>31533000</v>
      </c>
      <c r="G176" s="7"/>
      <c r="H176" s="7"/>
      <c r="I176" s="7"/>
      <c r="J176" s="7"/>
    </row>
    <row r="177" spans="1:10" s="2" customFormat="1" ht="12.75">
      <c r="A177" s="113">
        <v>423511</v>
      </c>
      <c r="B177" s="62"/>
      <c r="C177" s="7" t="s">
        <v>214</v>
      </c>
      <c r="D177" s="135">
        <v>0</v>
      </c>
      <c r="E177" s="135">
        <v>0</v>
      </c>
      <c r="F177" s="24">
        <f t="shared" si="3"/>
        <v>0</v>
      </c>
      <c r="G177" s="7"/>
      <c r="H177" s="7"/>
      <c r="I177" s="7"/>
      <c r="J177" s="7"/>
    </row>
    <row r="178" spans="1:10" s="2" customFormat="1" ht="12.75">
      <c r="A178" s="113">
        <v>423531</v>
      </c>
      <c r="B178" s="6"/>
      <c r="C178" s="7" t="s">
        <v>142</v>
      </c>
      <c r="D178" s="135">
        <v>0</v>
      </c>
      <c r="E178" s="135">
        <v>0</v>
      </c>
      <c r="F178" s="24">
        <f t="shared" si="3"/>
        <v>0</v>
      </c>
      <c r="G178" s="7"/>
      <c r="H178" s="7"/>
      <c r="I178" s="7"/>
      <c r="J178" s="7"/>
    </row>
    <row r="179" spans="1:10" s="2" customFormat="1" ht="12.75">
      <c r="A179" s="113">
        <v>423539</v>
      </c>
      <c r="B179" s="6"/>
      <c r="C179" s="7" t="s">
        <v>215</v>
      </c>
      <c r="D179" s="135">
        <v>0</v>
      </c>
      <c r="E179" s="135">
        <v>110000</v>
      </c>
      <c r="F179" s="24">
        <f t="shared" si="3"/>
        <v>110000</v>
      </c>
      <c r="G179" s="7"/>
      <c r="H179" s="7"/>
      <c r="I179" s="7"/>
      <c r="J179" s="7"/>
    </row>
    <row r="180" spans="1:10" s="2" customFormat="1" ht="12.75">
      <c r="A180" s="113">
        <v>423541</v>
      </c>
      <c r="B180" s="6"/>
      <c r="C180" s="7" t="s">
        <v>143</v>
      </c>
      <c r="D180" s="135">
        <v>0</v>
      </c>
      <c r="E180" s="135">
        <v>0</v>
      </c>
      <c r="F180" s="24">
        <f t="shared" si="3"/>
        <v>0</v>
      </c>
      <c r="G180" s="7"/>
      <c r="H180" s="7"/>
      <c r="I180" s="7"/>
      <c r="J180" s="7"/>
    </row>
    <row r="181" spans="1:10" s="2" customFormat="1" ht="12.75">
      <c r="A181" s="113">
        <v>423591</v>
      </c>
      <c r="B181" s="6"/>
      <c r="C181" s="7" t="s">
        <v>144</v>
      </c>
      <c r="D181" s="135">
        <v>0</v>
      </c>
      <c r="E181" s="135">
        <v>0</v>
      </c>
      <c r="F181" s="24">
        <f t="shared" si="3"/>
        <v>0</v>
      </c>
      <c r="G181" s="7"/>
      <c r="H181" s="7"/>
      <c r="I181" s="7"/>
      <c r="J181" s="7"/>
    </row>
    <row r="182" spans="1:12" s="2" customFormat="1" ht="13.5">
      <c r="A182" s="113">
        <v>423599</v>
      </c>
      <c r="B182" s="6"/>
      <c r="C182" s="7" t="s">
        <v>145</v>
      </c>
      <c r="D182" s="19">
        <v>4090000</v>
      </c>
      <c r="E182" s="135">
        <v>27333000</v>
      </c>
      <c r="F182" s="24">
        <f aca="true" t="shared" si="4" ref="F182:F245">SUM(D182+E182)</f>
        <v>31423000</v>
      </c>
      <c r="G182" s="7"/>
      <c r="H182" s="7"/>
      <c r="I182" s="7"/>
      <c r="J182" s="7"/>
      <c r="K182" s="19"/>
      <c r="L182" s="19"/>
    </row>
    <row r="183" spans="1:10" s="2" customFormat="1" ht="12.75">
      <c r="A183" s="132">
        <v>423600</v>
      </c>
      <c r="B183" s="12"/>
      <c r="C183" s="13" t="s">
        <v>146</v>
      </c>
      <c r="D183" s="27">
        <f>SUM(D184)</f>
        <v>0</v>
      </c>
      <c r="E183" s="27">
        <f>SUM(E184)</f>
        <v>0</v>
      </c>
      <c r="F183" s="27">
        <f t="shared" si="4"/>
        <v>0</v>
      </c>
      <c r="G183" s="7"/>
      <c r="H183" s="7"/>
      <c r="I183" s="7"/>
      <c r="J183" s="7"/>
    </row>
    <row r="184" spans="1:10" s="2" customFormat="1" ht="12.75">
      <c r="A184" s="113">
        <v>423621</v>
      </c>
      <c r="B184" s="6"/>
      <c r="C184" s="7" t="s">
        <v>147</v>
      </c>
      <c r="D184" s="24"/>
      <c r="E184" s="24"/>
      <c r="F184" s="24">
        <f t="shared" si="4"/>
        <v>0</v>
      </c>
      <c r="G184" s="7"/>
      <c r="H184" s="7"/>
      <c r="I184" s="7"/>
      <c r="J184" s="7"/>
    </row>
    <row r="185" spans="1:10" s="2" customFormat="1" ht="12.75">
      <c r="A185" s="132">
        <v>423700</v>
      </c>
      <c r="B185" s="12"/>
      <c r="C185" s="13" t="s">
        <v>25</v>
      </c>
      <c r="D185" s="27">
        <f>SUM(D186:D187)</f>
        <v>0</v>
      </c>
      <c r="E185" s="27">
        <f>SUM(E186:E187)</f>
        <v>500000</v>
      </c>
      <c r="F185" s="27">
        <f t="shared" si="4"/>
        <v>500000</v>
      </c>
      <c r="G185" s="7"/>
      <c r="H185" s="7"/>
      <c r="I185" s="7"/>
      <c r="J185" s="7"/>
    </row>
    <row r="186" spans="1:10" s="2" customFormat="1" ht="12.75">
      <c r="A186" s="113">
        <v>423711</v>
      </c>
      <c r="B186" s="6"/>
      <c r="C186" s="7" t="s">
        <v>25</v>
      </c>
      <c r="D186" s="135">
        <v>0</v>
      </c>
      <c r="E186" s="135">
        <v>500000</v>
      </c>
      <c r="F186" s="24">
        <f t="shared" si="4"/>
        <v>500000</v>
      </c>
      <c r="G186" s="7"/>
      <c r="H186" s="7"/>
      <c r="I186" s="7"/>
      <c r="J186" s="7"/>
    </row>
    <row r="187" spans="1:10" s="2" customFormat="1" ht="12.75">
      <c r="A187" s="113">
        <v>423712</v>
      </c>
      <c r="B187" s="6"/>
      <c r="C187" s="7" t="s">
        <v>148</v>
      </c>
      <c r="D187" s="135">
        <v>0</v>
      </c>
      <c r="E187" s="135">
        <v>0</v>
      </c>
      <c r="F187" s="24">
        <f t="shared" si="4"/>
        <v>0</v>
      </c>
      <c r="G187" s="7"/>
      <c r="H187" s="7"/>
      <c r="I187" s="7"/>
      <c r="J187" s="7"/>
    </row>
    <row r="188" spans="1:10" s="2" customFormat="1" ht="12.75">
      <c r="A188" s="132">
        <v>423900</v>
      </c>
      <c r="B188" s="12"/>
      <c r="C188" s="13" t="s">
        <v>26</v>
      </c>
      <c r="D188" s="27">
        <f>SUM(D189)</f>
        <v>0</v>
      </c>
      <c r="E188" s="27">
        <f>SUM(E189)</f>
        <v>0</v>
      </c>
      <c r="F188" s="27">
        <f t="shared" si="4"/>
        <v>0</v>
      </c>
      <c r="G188" s="7"/>
      <c r="H188" s="7"/>
      <c r="I188" s="7"/>
      <c r="J188" s="7"/>
    </row>
    <row r="189" spans="1:10" s="2" customFormat="1" ht="12.75">
      <c r="A189" s="113">
        <v>423911</v>
      </c>
      <c r="B189" s="6"/>
      <c r="C189" s="7" t="s">
        <v>26</v>
      </c>
      <c r="D189" s="24"/>
      <c r="E189" s="24"/>
      <c r="F189" s="24">
        <f t="shared" si="4"/>
        <v>0</v>
      </c>
      <c r="G189" s="7"/>
      <c r="H189" s="7"/>
      <c r="I189" s="7"/>
      <c r="J189" s="7"/>
    </row>
    <row r="190" spans="1:10" s="2" customFormat="1" ht="12.75">
      <c r="A190" s="131">
        <v>424000</v>
      </c>
      <c r="B190" s="3"/>
      <c r="C190" s="4" t="s">
        <v>27</v>
      </c>
      <c r="D190" s="26">
        <f>D191+D195+D199+D201+D204</f>
        <v>0</v>
      </c>
      <c r="E190" s="26">
        <f>E191+E195+E199+E201+E204</f>
        <v>660000</v>
      </c>
      <c r="F190" s="26">
        <f>F191+F195+F199+F201+F204</f>
        <v>660000</v>
      </c>
      <c r="G190" s="7"/>
      <c r="H190" s="7"/>
      <c r="I190" s="7"/>
      <c r="J190" s="7"/>
    </row>
    <row r="191" spans="1:10" s="2" customFormat="1" ht="12.75">
      <c r="A191" s="132">
        <v>424200</v>
      </c>
      <c r="B191" s="12"/>
      <c r="C191" s="13" t="s">
        <v>28</v>
      </c>
      <c r="D191" s="27">
        <v>0</v>
      </c>
      <c r="E191" s="27">
        <v>0</v>
      </c>
      <c r="F191" s="27">
        <v>0</v>
      </c>
      <c r="G191" s="7"/>
      <c r="H191" s="7"/>
      <c r="I191" s="7"/>
      <c r="J191" s="7"/>
    </row>
    <row r="192" spans="1:10" s="2" customFormat="1" ht="12.75">
      <c r="A192" s="113">
        <v>424211</v>
      </c>
      <c r="B192" s="7"/>
      <c r="C192" s="7" t="s">
        <v>216</v>
      </c>
      <c r="D192" s="93"/>
      <c r="E192" s="93"/>
      <c r="F192" s="24">
        <f t="shared" si="4"/>
        <v>0</v>
      </c>
      <c r="G192" s="7"/>
      <c r="H192" s="7"/>
      <c r="I192" s="7"/>
      <c r="J192" s="7"/>
    </row>
    <row r="193" spans="1:10" s="2" customFormat="1" ht="12.75">
      <c r="A193" s="113">
        <v>424221</v>
      </c>
      <c r="B193" s="7"/>
      <c r="C193" s="7" t="s">
        <v>217</v>
      </c>
      <c r="D193" s="93">
        <v>0</v>
      </c>
      <c r="E193" s="93">
        <v>0</v>
      </c>
      <c r="F193" s="24">
        <v>0</v>
      </c>
      <c r="G193" s="7"/>
      <c r="H193" s="7"/>
      <c r="I193" s="7"/>
      <c r="J193" s="7"/>
    </row>
    <row r="194" spans="1:12" ht="12.75">
      <c r="A194" s="113">
        <v>424231</v>
      </c>
      <c r="B194" s="7"/>
      <c r="C194" s="7" t="s">
        <v>218</v>
      </c>
      <c r="D194" s="24"/>
      <c r="E194" s="24"/>
      <c r="F194" s="24">
        <f t="shared" si="4"/>
        <v>0</v>
      </c>
      <c r="G194" s="29"/>
      <c r="H194" s="29"/>
      <c r="I194" s="29"/>
      <c r="J194" s="29"/>
      <c r="K194" s="2"/>
      <c r="L194" s="2"/>
    </row>
    <row r="195" spans="1:10" s="2" customFormat="1" ht="12.75">
      <c r="A195" s="132">
        <v>424300</v>
      </c>
      <c r="B195" s="12"/>
      <c r="C195" s="13" t="s">
        <v>29</v>
      </c>
      <c r="D195" s="27">
        <f>SUM(D196:D198)</f>
        <v>0</v>
      </c>
      <c r="E195" s="27">
        <f>SUM(E196:E198)</f>
        <v>360000</v>
      </c>
      <c r="F195" s="27">
        <f t="shared" si="4"/>
        <v>360000</v>
      </c>
      <c r="G195" s="7"/>
      <c r="H195" s="7"/>
      <c r="I195" s="7"/>
      <c r="J195" s="7"/>
    </row>
    <row r="196" spans="1:10" s="2" customFormat="1" ht="12.75">
      <c r="A196" s="113">
        <v>424311</v>
      </c>
      <c r="B196" s="6"/>
      <c r="C196" s="7" t="s">
        <v>149</v>
      </c>
      <c r="D196" s="135">
        <v>0</v>
      </c>
      <c r="E196" s="135">
        <v>360000</v>
      </c>
      <c r="F196" s="24">
        <f>SUM(D196+E196)</f>
        <v>360000</v>
      </c>
      <c r="G196" s="7"/>
      <c r="H196" s="7"/>
      <c r="I196" s="7"/>
      <c r="J196" s="7"/>
    </row>
    <row r="197" spans="1:10" s="2" customFormat="1" ht="12.75">
      <c r="A197" s="113">
        <v>424331</v>
      </c>
      <c r="B197" s="62"/>
      <c r="C197" s="7" t="s">
        <v>219</v>
      </c>
      <c r="D197" s="135">
        <v>0</v>
      </c>
      <c r="E197" s="135">
        <v>0</v>
      </c>
      <c r="F197" s="24">
        <f>SUM(D197+E197)</f>
        <v>0</v>
      </c>
      <c r="G197" s="7"/>
      <c r="H197" s="7"/>
      <c r="I197" s="7"/>
      <c r="J197" s="7"/>
    </row>
    <row r="198" spans="1:12" ht="12.75">
      <c r="A198" s="113">
        <v>424351</v>
      </c>
      <c r="B198" s="16"/>
      <c r="C198" s="7" t="s">
        <v>220</v>
      </c>
      <c r="D198" s="135">
        <v>0</v>
      </c>
      <c r="E198" s="135">
        <v>0</v>
      </c>
      <c r="F198" s="24">
        <f>SUM(D198+E198)</f>
        <v>0</v>
      </c>
      <c r="G198" s="29"/>
      <c r="H198" s="29"/>
      <c r="I198" s="29"/>
      <c r="J198" s="29"/>
      <c r="K198" s="2"/>
      <c r="L198" s="2"/>
    </row>
    <row r="199" spans="1:12" ht="25.5">
      <c r="A199" s="132">
        <v>424500</v>
      </c>
      <c r="B199" s="63"/>
      <c r="C199" s="13" t="s">
        <v>30</v>
      </c>
      <c r="D199" s="27">
        <f>D200</f>
        <v>0</v>
      </c>
      <c r="E199" s="27">
        <f>E200</f>
        <v>0</v>
      </c>
      <c r="F199" s="27">
        <f t="shared" si="4"/>
        <v>0</v>
      </c>
      <c r="G199" s="29"/>
      <c r="H199" s="29"/>
      <c r="I199" s="29"/>
      <c r="J199" s="29"/>
      <c r="K199" s="2"/>
      <c r="L199" s="2"/>
    </row>
    <row r="200" spans="1:12" ht="12.75">
      <c r="A200" s="113">
        <v>424511</v>
      </c>
      <c r="B200" s="16"/>
      <c r="C200" s="14" t="s">
        <v>30</v>
      </c>
      <c r="D200" s="24"/>
      <c r="E200" s="24"/>
      <c r="F200" s="24">
        <f>SUM(D200+E200)</f>
        <v>0</v>
      </c>
      <c r="G200" s="29"/>
      <c r="H200" s="29"/>
      <c r="I200" s="29"/>
      <c r="J200" s="29"/>
      <c r="K200" s="2"/>
      <c r="L200" s="2"/>
    </row>
    <row r="201" spans="1:10" s="2" customFormat="1" ht="12.75">
      <c r="A201" s="132">
        <v>424600</v>
      </c>
      <c r="B201" s="12"/>
      <c r="C201" s="13" t="s">
        <v>31</v>
      </c>
      <c r="D201" s="27">
        <f>SUM(D202:D203)</f>
        <v>0</v>
      </c>
      <c r="E201" s="27">
        <f>SUM(E202:E203)</f>
        <v>0</v>
      </c>
      <c r="F201" s="27">
        <f t="shared" si="4"/>
        <v>0</v>
      </c>
      <c r="G201" s="7"/>
      <c r="H201" s="7"/>
      <c r="I201" s="7"/>
      <c r="J201" s="7"/>
    </row>
    <row r="202" spans="1:10" s="2" customFormat="1" ht="12.75">
      <c r="A202" s="113">
        <v>424611</v>
      </c>
      <c r="B202" s="6"/>
      <c r="C202" s="7" t="s">
        <v>150</v>
      </c>
      <c r="D202" s="24"/>
      <c r="E202" s="24"/>
      <c r="F202" s="24">
        <f t="shared" si="4"/>
        <v>0</v>
      </c>
      <c r="G202" s="7"/>
      <c r="H202" s="7"/>
      <c r="I202" s="7"/>
      <c r="J202" s="7"/>
    </row>
    <row r="203" spans="1:10" s="2" customFormat="1" ht="12.75">
      <c r="A203" s="113">
        <v>424631</v>
      </c>
      <c r="B203" s="6"/>
      <c r="C203" s="7" t="s">
        <v>151</v>
      </c>
      <c r="D203" s="24"/>
      <c r="E203" s="24"/>
      <c r="F203" s="24">
        <f t="shared" si="4"/>
        <v>0</v>
      </c>
      <c r="G203" s="7"/>
      <c r="H203" s="7"/>
      <c r="I203" s="7"/>
      <c r="J203" s="7"/>
    </row>
    <row r="204" spans="1:10" s="2" customFormat="1" ht="12.75">
      <c r="A204" s="132">
        <v>424900</v>
      </c>
      <c r="B204" s="12"/>
      <c r="C204" s="13" t="s">
        <v>32</v>
      </c>
      <c r="D204" s="27">
        <f>SUM(D205)</f>
        <v>0</v>
      </c>
      <c r="E204" s="27">
        <f>SUM(E205)</f>
        <v>300000</v>
      </c>
      <c r="F204" s="27">
        <f t="shared" si="4"/>
        <v>300000</v>
      </c>
      <c r="G204" s="7"/>
      <c r="H204" s="7"/>
      <c r="I204" s="7"/>
      <c r="J204" s="7"/>
    </row>
    <row r="205" spans="1:10" s="2" customFormat="1" ht="12.75">
      <c r="A205" s="113">
        <v>424911</v>
      </c>
      <c r="B205" s="6"/>
      <c r="C205" s="7" t="s">
        <v>32</v>
      </c>
      <c r="D205" s="135">
        <v>0</v>
      </c>
      <c r="E205" s="135">
        <v>300000</v>
      </c>
      <c r="F205" s="24">
        <f t="shared" si="4"/>
        <v>300000</v>
      </c>
      <c r="G205" s="7"/>
      <c r="H205" s="7"/>
      <c r="I205" s="7"/>
      <c r="J205" s="7"/>
    </row>
    <row r="206" spans="1:10" s="2" customFormat="1" ht="12.75">
      <c r="A206" s="131">
        <v>425000</v>
      </c>
      <c r="B206" s="3"/>
      <c r="C206" s="4" t="s">
        <v>76</v>
      </c>
      <c r="D206" s="26">
        <f>SUM(D207+D217)</f>
        <v>0</v>
      </c>
      <c r="E206" s="26">
        <f>SUM(E207+E217)</f>
        <v>600000</v>
      </c>
      <c r="F206" s="26">
        <f t="shared" si="4"/>
        <v>600000</v>
      </c>
      <c r="G206" s="7"/>
      <c r="H206" s="7"/>
      <c r="I206" s="7"/>
      <c r="J206" s="7"/>
    </row>
    <row r="207" spans="1:10" s="2" customFormat="1" ht="12.75">
      <c r="A207" s="132">
        <v>425100</v>
      </c>
      <c r="B207" s="12"/>
      <c r="C207" s="13" t="s">
        <v>33</v>
      </c>
      <c r="D207" s="27">
        <f>SUM(D208:D216)</f>
        <v>0</v>
      </c>
      <c r="E207" s="27">
        <f>SUM(E208:E216)</f>
        <v>0</v>
      </c>
      <c r="F207" s="27">
        <f t="shared" si="4"/>
        <v>0</v>
      </c>
      <c r="G207" s="7"/>
      <c r="H207" s="7"/>
      <c r="I207" s="7"/>
      <c r="J207" s="7"/>
    </row>
    <row r="208" spans="1:10" s="2" customFormat="1" ht="12.75">
      <c r="A208" s="113">
        <v>425111</v>
      </c>
      <c r="B208" s="6"/>
      <c r="C208" s="7" t="s">
        <v>152</v>
      </c>
      <c r="D208" s="135">
        <v>0</v>
      </c>
      <c r="E208" s="135">
        <v>0</v>
      </c>
      <c r="F208" s="24">
        <f t="shared" si="4"/>
        <v>0</v>
      </c>
      <c r="G208" s="7"/>
      <c r="H208" s="7"/>
      <c r="I208" s="7"/>
      <c r="J208" s="7"/>
    </row>
    <row r="209" spans="1:10" s="2" customFormat="1" ht="12.75">
      <c r="A209" s="113">
        <v>425112</v>
      </c>
      <c r="B209" s="6"/>
      <c r="C209" s="7" t="s">
        <v>153</v>
      </c>
      <c r="D209" s="135">
        <v>0</v>
      </c>
      <c r="E209" s="135">
        <v>0</v>
      </c>
      <c r="F209" s="24">
        <f t="shared" si="4"/>
        <v>0</v>
      </c>
      <c r="G209" s="7"/>
      <c r="H209" s="7"/>
      <c r="I209" s="7"/>
      <c r="J209" s="7"/>
    </row>
    <row r="210" spans="1:10" s="2" customFormat="1" ht="12.75">
      <c r="A210" s="113">
        <v>425113</v>
      </c>
      <c r="B210" s="6"/>
      <c r="C210" s="7" t="s">
        <v>154</v>
      </c>
      <c r="D210" s="135">
        <v>0</v>
      </c>
      <c r="E210" s="135">
        <v>0</v>
      </c>
      <c r="F210" s="24">
        <f t="shared" si="4"/>
        <v>0</v>
      </c>
      <c r="G210" s="7"/>
      <c r="H210" s="7"/>
      <c r="I210" s="7"/>
      <c r="J210" s="7"/>
    </row>
    <row r="211" spans="1:10" s="2" customFormat="1" ht="12.75">
      <c r="A211" s="113">
        <v>425114</v>
      </c>
      <c r="B211" s="6"/>
      <c r="C211" s="7" t="s">
        <v>155</v>
      </c>
      <c r="D211" s="135">
        <v>0</v>
      </c>
      <c r="E211" s="135">
        <v>0</v>
      </c>
      <c r="F211" s="24">
        <f t="shared" si="4"/>
        <v>0</v>
      </c>
      <c r="G211" s="7"/>
      <c r="H211" s="7"/>
      <c r="I211" s="7"/>
      <c r="J211" s="7"/>
    </row>
    <row r="212" spans="1:10" s="2" customFormat="1" ht="12.75">
      <c r="A212" s="113">
        <v>425115</v>
      </c>
      <c r="B212" s="6"/>
      <c r="C212" s="7" t="s">
        <v>221</v>
      </c>
      <c r="D212" s="135">
        <v>0</v>
      </c>
      <c r="E212" s="135">
        <v>0</v>
      </c>
      <c r="F212" s="24">
        <f t="shared" si="4"/>
        <v>0</v>
      </c>
      <c r="G212" s="7"/>
      <c r="H212" s="7"/>
      <c r="I212" s="7"/>
      <c r="J212" s="7"/>
    </row>
    <row r="213" spans="1:10" s="2" customFormat="1" ht="12.75">
      <c r="A213" s="113">
        <v>425116</v>
      </c>
      <c r="B213" s="6"/>
      <c r="C213" s="7" t="s">
        <v>156</v>
      </c>
      <c r="D213" s="135">
        <v>0</v>
      </c>
      <c r="E213" s="135">
        <v>0</v>
      </c>
      <c r="F213" s="24">
        <f t="shared" si="4"/>
        <v>0</v>
      </c>
      <c r="G213" s="7"/>
      <c r="H213" s="7"/>
      <c r="I213" s="7"/>
      <c r="J213" s="7"/>
    </row>
    <row r="214" spans="1:10" s="2" customFormat="1" ht="12.75">
      <c r="A214" s="113">
        <v>425117</v>
      </c>
      <c r="B214" s="6"/>
      <c r="C214" s="7" t="s">
        <v>157</v>
      </c>
      <c r="D214" s="135">
        <v>0</v>
      </c>
      <c r="E214" s="135">
        <v>0</v>
      </c>
      <c r="F214" s="24">
        <f t="shared" si="4"/>
        <v>0</v>
      </c>
      <c r="G214" s="7"/>
      <c r="H214" s="7"/>
      <c r="I214" s="7"/>
      <c r="J214" s="7"/>
    </row>
    <row r="215" spans="1:10" s="2" customFormat="1" ht="12.75">
      <c r="A215" s="113">
        <v>425118</v>
      </c>
      <c r="B215" s="6"/>
      <c r="C215" s="7" t="s">
        <v>222</v>
      </c>
      <c r="D215" s="135">
        <v>0</v>
      </c>
      <c r="E215" s="135">
        <v>0</v>
      </c>
      <c r="F215" s="24">
        <f t="shared" si="4"/>
        <v>0</v>
      </c>
      <c r="G215" s="7"/>
      <c r="H215" s="7"/>
      <c r="I215" s="7"/>
      <c r="J215" s="7"/>
    </row>
    <row r="216" spans="1:10" s="2" customFormat="1" ht="12.75">
      <c r="A216" s="113">
        <v>425191</v>
      </c>
      <c r="B216" s="6"/>
      <c r="C216" s="7" t="s">
        <v>158</v>
      </c>
      <c r="D216" s="135">
        <v>0</v>
      </c>
      <c r="E216" s="135">
        <v>0</v>
      </c>
      <c r="F216" s="24">
        <f t="shared" si="4"/>
        <v>0</v>
      </c>
      <c r="G216" s="7"/>
      <c r="H216" s="7"/>
      <c r="I216" s="7"/>
      <c r="J216" s="7"/>
    </row>
    <row r="217" spans="1:10" s="2" customFormat="1" ht="12.75">
      <c r="A217" s="132">
        <v>425200</v>
      </c>
      <c r="B217" s="12"/>
      <c r="C217" s="13" t="s">
        <v>34</v>
      </c>
      <c r="D217" s="27">
        <f>SUM(D218:D231)</f>
        <v>0</v>
      </c>
      <c r="E217" s="27">
        <f>SUM(E218:E231)</f>
        <v>600000</v>
      </c>
      <c r="F217" s="27">
        <f t="shared" si="4"/>
        <v>600000</v>
      </c>
      <c r="G217" s="7"/>
      <c r="H217" s="7"/>
      <c r="I217" s="7"/>
      <c r="J217" s="7"/>
    </row>
    <row r="218" spans="1:10" s="2" customFormat="1" ht="12.75">
      <c r="A218" s="113">
        <v>425211</v>
      </c>
      <c r="B218" s="6"/>
      <c r="C218" s="7" t="s">
        <v>159</v>
      </c>
      <c r="D218" s="135">
        <v>0</v>
      </c>
      <c r="E218" s="135">
        <v>0</v>
      </c>
      <c r="F218" s="24">
        <f t="shared" si="4"/>
        <v>0</v>
      </c>
      <c r="G218" s="7"/>
      <c r="H218" s="7"/>
      <c r="I218" s="7"/>
      <c r="J218" s="7"/>
    </row>
    <row r="219" spans="1:10" s="2" customFormat="1" ht="12.75">
      <c r="A219" s="113">
        <v>425212</v>
      </c>
      <c r="B219" s="6"/>
      <c r="C219" s="7" t="s">
        <v>160</v>
      </c>
      <c r="D219" s="135">
        <v>0</v>
      </c>
      <c r="E219" s="135">
        <v>0</v>
      </c>
      <c r="F219" s="24">
        <f t="shared" si="4"/>
        <v>0</v>
      </c>
      <c r="G219" s="7"/>
      <c r="H219" s="7"/>
      <c r="I219" s="7"/>
      <c r="J219" s="7"/>
    </row>
    <row r="220" spans="1:10" s="2" customFormat="1" ht="12.75">
      <c r="A220" s="113">
        <v>425213</v>
      </c>
      <c r="B220" s="6"/>
      <c r="C220" s="7" t="s">
        <v>161</v>
      </c>
      <c r="D220" s="135">
        <v>0</v>
      </c>
      <c r="E220" s="135">
        <v>0</v>
      </c>
      <c r="F220" s="24">
        <f t="shared" si="4"/>
        <v>0</v>
      </c>
      <c r="G220" s="7"/>
      <c r="H220" s="7"/>
      <c r="I220" s="7"/>
      <c r="J220" s="7"/>
    </row>
    <row r="221" spans="1:10" s="2" customFormat="1" ht="12.75">
      <c r="A221" s="113">
        <v>425219</v>
      </c>
      <c r="B221" s="6"/>
      <c r="C221" s="7" t="s">
        <v>223</v>
      </c>
      <c r="D221" s="135">
        <v>0</v>
      </c>
      <c r="E221" s="135">
        <v>0</v>
      </c>
      <c r="F221" s="24">
        <f t="shared" si="4"/>
        <v>0</v>
      </c>
      <c r="G221" s="7"/>
      <c r="H221" s="7"/>
      <c r="I221" s="7"/>
      <c r="J221" s="7"/>
    </row>
    <row r="222" spans="1:10" s="2" customFormat="1" ht="12.75">
      <c r="A222" s="113">
        <v>425221</v>
      </c>
      <c r="B222" s="6"/>
      <c r="C222" s="7" t="s">
        <v>162</v>
      </c>
      <c r="D222" s="135">
        <v>0</v>
      </c>
      <c r="E222" s="135">
        <v>0</v>
      </c>
      <c r="F222" s="24">
        <f t="shared" si="4"/>
        <v>0</v>
      </c>
      <c r="G222" s="7"/>
      <c r="H222" s="7"/>
      <c r="I222" s="7"/>
      <c r="J222" s="7"/>
    </row>
    <row r="223" spans="1:10" s="2" customFormat="1" ht="12.75">
      <c r="A223" s="113">
        <v>425222</v>
      </c>
      <c r="B223" s="6"/>
      <c r="C223" s="7" t="s">
        <v>163</v>
      </c>
      <c r="D223" s="135">
        <v>0</v>
      </c>
      <c r="E223" s="135">
        <v>0</v>
      </c>
      <c r="F223" s="24">
        <f t="shared" si="4"/>
        <v>0</v>
      </c>
      <c r="G223" s="7"/>
      <c r="H223" s="7"/>
      <c r="I223" s="7"/>
      <c r="J223" s="7"/>
    </row>
    <row r="224" spans="1:10" s="2" customFormat="1" ht="12.75">
      <c r="A224" s="113">
        <v>425223</v>
      </c>
      <c r="B224" s="6"/>
      <c r="C224" s="7" t="s">
        <v>164</v>
      </c>
      <c r="D224" s="135">
        <v>0</v>
      </c>
      <c r="E224" s="135">
        <v>0</v>
      </c>
      <c r="F224" s="24">
        <f t="shared" si="4"/>
        <v>0</v>
      </c>
      <c r="G224" s="7"/>
      <c r="H224" s="7"/>
      <c r="I224" s="7"/>
      <c r="J224" s="7"/>
    </row>
    <row r="225" spans="1:10" s="2" customFormat="1" ht="12.75">
      <c r="A225" s="113">
        <v>425224</v>
      </c>
      <c r="B225" s="6"/>
      <c r="C225" s="7" t="s">
        <v>165</v>
      </c>
      <c r="D225" s="135">
        <v>0</v>
      </c>
      <c r="E225" s="135">
        <v>0</v>
      </c>
      <c r="F225" s="24">
        <f t="shared" si="4"/>
        <v>0</v>
      </c>
      <c r="G225" s="7"/>
      <c r="H225" s="7"/>
      <c r="I225" s="7"/>
      <c r="J225" s="7"/>
    </row>
    <row r="226" spans="1:10" s="2" customFormat="1" ht="12.75">
      <c r="A226" s="113">
        <v>425225</v>
      </c>
      <c r="B226" s="6"/>
      <c r="C226" s="7" t="s">
        <v>224</v>
      </c>
      <c r="D226" s="135">
        <v>0</v>
      </c>
      <c r="E226" s="135">
        <v>0</v>
      </c>
      <c r="F226" s="24">
        <f t="shared" si="4"/>
        <v>0</v>
      </c>
      <c r="G226" s="7"/>
      <c r="H226" s="7"/>
      <c r="I226" s="7"/>
      <c r="J226" s="7"/>
    </row>
    <row r="227" spans="1:10" s="2" customFormat="1" ht="12.75">
      <c r="A227" s="113">
        <v>425226</v>
      </c>
      <c r="B227" s="6"/>
      <c r="C227" s="7" t="s">
        <v>166</v>
      </c>
      <c r="D227" s="135">
        <v>0</v>
      </c>
      <c r="E227" s="135">
        <v>0</v>
      </c>
      <c r="F227" s="24">
        <f t="shared" si="4"/>
        <v>0</v>
      </c>
      <c r="G227" s="7"/>
      <c r="H227" s="7"/>
      <c r="I227" s="7"/>
      <c r="J227" s="7"/>
    </row>
    <row r="228" spans="1:10" s="2" customFormat="1" ht="12.75">
      <c r="A228" s="113">
        <v>425229</v>
      </c>
      <c r="B228" s="6"/>
      <c r="C228" s="7" t="s">
        <v>167</v>
      </c>
      <c r="D228" s="135">
        <v>0</v>
      </c>
      <c r="E228" s="135">
        <v>0</v>
      </c>
      <c r="F228" s="24">
        <f t="shared" si="4"/>
        <v>0</v>
      </c>
      <c r="G228" s="7"/>
      <c r="H228" s="7"/>
      <c r="I228" s="7"/>
      <c r="J228" s="7"/>
    </row>
    <row r="229" spans="1:10" s="2" customFormat="1" ht="12.75">
      <c r="A229" s="113">
        <v>425262</v>
      </c>
      <c r="B229" s="6"/>
      <c r="C229" s="7" t="s">
        <v>301</v>
      </c>
      <c r="D229" s="135">
        <v>0</v>
      </c>
      <c r="E229" s="135">
        <v>600000</v>
      </c>
      <c r="F229" s="24"/>
      <c r="G229" s="7"/>
      <c r="H229" s="7"/>
      <c r="I229" s="7"/>
      <c r="J229" s="7"/>
    </row>
    <row r="230" spans="1:10" s="2" customFormat="1" ht="12.75">
      <c r="A230" s="113">
        <v>425281</v>
      </c>
      <c r="B230" s="6"/>
      <c r="C230" s="7" t="s">
        <v>225</v>
      </c>
      <c r="D230" s="135">
        <v>0</v>
      </c>
      <c r="E230" s="135">
        <v>0</v>
      </c>
      <c r="F230" s="24">
        <f t="shared" si="4"/>
        <v>0</v>
      </c>
      <c r="G230" s="7"/>
      <c r="H230" s="7"/>
      <c r="I230" s="7"/>
      <c r="J230" s="7"/>
    </row>
    <row r="231" spans="1:12" ht="25.5">
      <c r="A231" s="113">
        <v>425291</v>
      </c>
      <c r="B231" s="16"/>
      <c r="C231" s="7" t="s">
        <v>226</v>
      </c>
      <c r="D231" s="135">
        <v>0</v>
      </c>
      <c r="E231" s="135">
        <v>0</v>
      </c>
      <c r="F231" s="24">
        <f t="shared" si="4"/>
        <v>0</v>
      </c>
      <c r="G231" s="29"/>
      <c r="H231" s="29"/>
      <c r="I231" s="29"/>
      <c r="J231" s="29"/>
      <c r="K231" s="2"/>
      <c r="L231" s="2"/>
    </row>
    <row r="232" spans="1:10" s="2" customFormat="1" ht="12.75">
      <c r="A232" s="131">
        <v>426000</v>
      </c>
      <c r="B232" s="3"/>
      <c r="C232" s="4" t="s">
        <v>35</v>
      </c>
      <c r="D232" s="26">
        <f>SUM(D233+D242+D249+D251+D257+D239+D247)</f>
        <v>2286000</v>
      </c>
      <c r="E232" s="26">
        <f>SUM(E233+E242+E249+E251+E257+E239+E247)</f>
        <v>1947000</v>
      </c>
      <c r="F232" s="26">
        <f t="shared" si="4"/>
        <v>4233000</v>
      </c>
      <c r="G232" s="7"/>
      <c r="H232" s="7"/>
      <c r="I232" s="7"/>
      <c r="J232" s="7"/>
    </row>
    <row r="233" spans="1:10" s="2" customFormat="1" ht="12.75">
      <c r="A233" s="132">
        <v>426100</v>
      </c>
      <c r="B233" s="12"/>
      <c r="C233" s="13" t="s">
        <v>36</v>
      </c>
      <c r="D233" s="27">
        <f>SUM(D234:D238)</f>
        <v>300000</v>
      </c>
      <c r="E233" s="27">
        <f>SUM(E234:E238)</f>
        <v>300000</v>
      </c>
      <c r="F233" s="27">
        <f t="shared" si="4"/>
        <v>600000</v>
      </c>
      <c r="G233" s="7"/>
      <c r="H233" s="7"/>
      <c r="I233" s="7"/>
      <c r="J233" s="7"/>
    </row>
    <row r="234" spans="1:10" s="2" customFormat="1" ht="12.75">
      <c r="A234" s="113">
        <v>426111</v>
      </c>
      <c r="B234" s="6"/>
      <c r="C234" s="7" t="s">
        <v>168</v>
      </c>
      <c r="D234" s="135">
        <v>300000</v>
      </c>
      <c r="E234" s="135">
        <v>200000</v>
      </c>
      <c r="F234" s="24">
        <f t="shared" si="4"/>
        <v>500000</v>
      </c>
      <c r="G234" s="7"/>
      <c r="H234" s="7"/>
      <c r="I234" s="7"/>
      <c r="J234" s="7"/>
    </row>
    <row r="235" spans="1:10" s="2" customFormat="1" ht="12.75">
      <c r="A235" s="113">
        <v>426121</v>
      </c>
      <c r="B235" s="6"/>
      <c r="C235" s="7" t="s">
        <v>169</v>
      </c>
      <c r="D235" s="135">
        <v>0</v>
      </c>
      <c r="E235" s="135">
        <v>100000</v>
      </c>
      <c r="F235" s="24">
        <f t="shared" si="4"/>
        <v>100000</v>
      </c>
      <c r="G235" s="7"/>
      <c r="H235" s="7"/>
      <c r="I235" s="7"/>
      <c r="J235" s="7"/>
    </row>
    <row r="236" spans="1:10" s="2" customFormat="1" ht="12.75">
      <c r="A236" s="113">
        <v>426123</v>
      </c>
      <c r="B236" s="6"/>
      <c r="C236" s="7" t="s">
        <v>170</v>
      </c>
      <c r="D236" s="135">
        <v>0</v>
      </c>
      <c r="E236" s="135">
        <v>0</v>
      </c>
      <c r="F236" s="24">
        <f t="shared" si="4"/>
        <v>0</v>
      </c>
      <c r="G236" s="7"/>
      <c r="H236" s="7"/>
      <c r="I236" s="7"/>
      <c r="J236" s="7"/>
    </row>
    <row r="237" spans="1:10" s="2" customFormat="1" ht="12.75">
      <c r="A237" s="113">
        <v>426124</v>
      </c>
      <c r="B237" s="6"/>
      <c r="C237" s="7" t="s">
        <v>171</v>
      </c>
      <c r="D237" s="135">
        <v>0</v>
      </c>
      <c r="E237" s="135">
        <v>0</v>
      </c>
      <c r="F237" s="24">
        <f t="shared" si="4"/>
        <v>0</v>
      </c>
      <c r="G237" s="7"/>
      <c r="H237" s="7"/>
      <c r="I237" s="7"/>
      <c r="J237" s="7"/>
    </row>
    <row r="238" spans="1:10" s="2" customFormat="1" ht="12.75">
      <c r="A238" s="113">
        <v>426131</v>
      </c>
      <c r="B238" s="6"/>
      <c r="C238" s="7" t="s">
        <v>172</v>
      </c>
      <c r="D238" s="135">
        <v>0</v>
      </c>
      <c r="E238" s="135">
        <v>0</v>
      </c>
      <c r="F238" s="24">
        <f t="shared" si="4"/>
        <v>0</v>
      </c>
      <c r="G238" s="7"/>
      <c r="H238" s="7"/>
      <c r="I238" s="7"/>
      <c r="J238" s="7"/>
    </row>
    <row r="239" spans="1:10" s="2" customFormat="1" ht="12.75">
      <c r="A239" s="132">
        <v>426300</v>
      </c>
      <c r="B239" s="12"/>
      <c r="C239" s="13" t="s">
        <v>37</v>
      </c>
      <c r="D239" s="27">
        <f>SUM(D240:D241)</f>
        <v>0</v>
      </c>
      <c r="E239" s="27">
        <f>SUM(E240:E241)</f>
        <v>80000</v>
      </c>
      <c r="F239" s="27">
        <f t="shared" si="4"/>
        <v>80000</v>
      </c>
      <c r="G239" s="7"/>
      <c r="H239" s="7"/>
      <c r="I239" s="7"/>
      <c r="J239" s="7"/>
    </row>
    <row r="240" spans="1:10" s="2" customFormat="1" ht="12.75">
      <c r="A240" s="113">
        <v>426311</v>
      </c>
      <c r="B240" s="6"/>
      <c r="C240" s="7" t="s">
        <v>227</v>
      </c>
      <c r="D240" s="135">
        <v>0</v>
      </c>
      <c r="E240" s="135">
        <v>80000</v>
      </c>
      <c r="F240" s="24">
        <f t="shared" si="4"/>
        <v>80000</v>
      </c>
      <c r="G240" s="7"/>
      <c r="H240" s="7"/>
      <c r="I240" s="7"/>
      <c r="J240" s="7"/>
    </row>
    <row r="241" spans="1:10" s="2" customFormat="1" ht="12.75">
      <c r="A241" s="113">
        <v>426312</v>
      </c>
      <c r="B241" s="6"/>
      <c r="C241" s="7" t="s">
        <v>228</v>
      </c>
      <c r="D241" s="135">
        <v>0</v>
      </c>
      <c r="E241" s="135">
        <v>0</v>
      </c>
      <c r="F241" s="24">
        <f t="shared" si="4"/>
        <v>0</v>
      </c>
      <c r="G241" s="7"/>
      <c r="H241" s="7"/>
      <c r="I241" s="7"/>
      <c r="J241" s="7"/>
    </row>
    <row r="242" spans="1:10" s="2" customFormat="1" ht="12.75">
      <c r="A242" s="132">
        <v>426400</v>
      </c>
      <c r="B242" s="12"/>
      <c r="C242" s="13" t="s">
        <v>173</v>
      </c>
      <c r="D242" s="27">
        <f>SUM(D243:D246)</f>
        <v>0</v>
      </c>
      <c r="E242" s="27">
        <f>SUM(E243:E246)</f>
        <v>400000</v>
      </c>
      <c r="F242" s="27">
        <f t="shared" si="4"/>
        <v>400000</v>
      </c>
      <c r="G242" s="7"/>
      <c r="H242" s="7"/>
      <c r="I242" s="7"/>
      <c r="J242" s="7"/>
    </row>
    <row r="243" spans="1:10" s="2" customFormat="1" ht="12.75">
      <c r="A243" s="113">
        <v>426411</v>
      </c>
      <c r="B243" s="6"/>
      <c r="C243" s="7" t="s">
        <v>174</v>
      </c>
      <c r="D243" s="135">
        <v>0</v>
      </c>
      <c r="E243" s="135">
        <v>400000</v>
      </c>
      <c r="F243" s="24">
        <f t="shared" si="4"/>
        <v>400000</v>
      </c>
      <c r="G243" s="7"/>
      <c r="H243" s="7"/>
      <c r="I243" s="7"/>
      <c r="J243" s="7"/>
    </row>
    <row r="244" spans="1:10" s="2" customFormat="1" ht="12.75">
      <c r="A244" s="113">
        <v>426412</v>
      </c>
      <c r="B244" s="6"/>
      <c r="C244" s="7" t="s">
        <v>175</v>
      </c>
      <c r="D244" s="135">
        <v>0</v>
      </c>
      <c r="E244" s="135">
        <v>0</v>
      </c>
      <c r="F244" s="24">
        <f t="shared" si="4"/>
        <v>0</v>
      </c>
      <c r="G244" s="7"/>
      <c r="H244" s="7"/>
      <c r="I244" s="7"/>
      <c r="J244" s="7"/>
    </row>
    <row r="245" spans="1:10" s="2" customFormat="1" ht="12.75">
      <c r="A245" s="113">
        <v>426413</v>
      </c>
      <c r="B245" s="6"/>
      <c r="C245" s="7" t="s">
        <v>176</v>
      </c>
      <c r="D245" s="135">
        <v>0</v>
      </c>
      <c r="E245" s="135">
        <v>0</v>
      </c>
      <c r="F245" s="24">
        <f t="shared" si="4"/>
        <v>0</v>
      </c>
      <c r="G245" s="7"/>
      <c r="H245" s="7"/>
      <c r="I245" s="7"/>
      <c r="J245" s="7"/>
    </row>
    <row r="246" spans="1:10" s="2" customFormat="1" ht="12.75">
      <c r="A246" s="113">
        <v>426491</v>
      </c>
      <c r="B246" s="6"/>
      <c r="C246" s="7" t="s">
        <v>177</v>
      </c>
      <c r="D246" s="135">
        <v>0</v>
      </c>
      <c r="E246" s="135">
        <v>0</v>
      </c>
      <c r="F246" s="24">
        <f aca="true" t="shared" si="5" ref="F246:F347">SUM(D246+E246)</f>
        <v>0</v>
      </c>
      <c r="G246" s="7"/>
      <c r="H246" s="7"/>
      <c r="I246" s="7"/>
      <c r="J246" s="7"/>
    </row>
    <row r="247" spans="1:10" s="2" customFormat="1" ht="12.75">
      <c r="A247" s="132">
        <v>426500</v>
      </c>
      <c r="B247" s="59"/>
      <c r="C247" s="13" t="s">
        <v>38</v>
      </c>
      <c r="D247" s="27">
        <f>D248</f>
        <v>0</v>
      </c>
      <c r="E247" s="27">
        <f>E248</f>
        <v>0</v>
      </c>
      <c r="F247" s="27">
        <f t="shared" si="5"/>
        <v>0</v>
      </c>
      <c r="G247" s="7"/>
      <c r="H247" s="7"/>
      <c r="I247" s="7"/>
      <c r="J247" s="7"/>
    </row>
    <row r="248" spans="1:10" s="2" customFormat="1" ht="12.75">
      <c r="A248" s="113">
        <v>426591</v>
      </c>
      <c r="B248" s="6"/>
      <c r="C248" s="14" t="s">
        <v>229</v>
      </c>
      <c r="D248" s="24"/>
      <c r="E248" s="24"/>
      <c r="F248" s="24">
        <f t="shared" si="5"/>
        <v>0</v>
      </c>
      <c r="G248" s="7"/>
      <c r="H248" s="7"/>
      <c r="I248" s="7"/>
      <c r="J248" s="7"/>
    </row>
    <row r="249" spans="1:10" s="2" customFormat="1" ht="12.75">
      <c r="A249" s="132">
        <v>426600</v>
      </c>
      <c r="B249" s="59"/>
      <c r="C249" s="13" t="s">
        <v>302</v>
      </c>
      <c r="D249" s="27">
        <f>D250</f>
        <v>1806000</v>
      </c>
      <c r="E249" s="27">
        <f>E250</f>
        <v>1167000</v>
      </c>
      <c r="F249" s="27">
        <f>SUM(D249+E249)</f>
        <v>2973000</v>
      </c>
      <c r="G249" s="7"/>
      <c r="H249" s="7"/>
      <c r="I249" s="7"/>
      <c r="J249" s="7"/>
    </row>
    <row r="250" spans="1:12" s="2" customFormat="1" ht="13.5">
      <c r="A250" s="113">
        <v>426621</v>
      </c>
      <c r="B250" s="6"/>
      <c r="C250" s="14" t="s">
        <v>303</v>
      </c>
      <c r="D250" s="19">
        <v>1806000</v>
      </c>
      <c r="E250" s="135">
        <v>1167000</v>
      </c>
      <c r="F250" s="24">
        <f>SUM(D250+E250)</f>
        <v>2973000</v>
      </c>
      <c r="G250" s="7"/>
      <c r="H250" s="7"/>
      <c r="I250" s="7"/>
      <c r="J250" s="7"/>
      <c r="K250" s="19"/>
      <c r="L250" s="19"/>
    </row>
    <row r="251" spans="1:10" s="2" customFormat="1" ht="12.75">
      <c r="A251" s="132">
        <v>426800</v>
      </c>
      <c r="B251" s="12"/>
      <c r="C251" s="13" t="s">
        <v>178</v>
      </c>
      <c r="D251" s="27">
        <f>SUM(D252:D256)</f>
        <v>180000</v>
      </c>
      <c r="E251" s="27">
        <f>SUM(E252:E256)</f>
        <v>0</v>
      </c>
      <c r="F251" s="27">
        <f t="shared" si="5"/>
        <v>180000</v>
      </c>
      <c r="G251" s="7"/>
      <c r="H251" s="7"/>
      <c r="I251" s="7"/>
      <c r="J251" s="7"/>
    </row>
    <row r="252" spans="1:10" s="2" customFormat="1" ht="12.75">
      <c r="A252" s="113">
        <v>426811</v>
      </c>
      <c r="B252" s="6"/>
      <c r="C252" s="7" t="s">
        <v>179</v>
      </c>
      <c r="D252" s="135">
        <v>0</v>
      </c>
      <c r="E252" s="135">
        <v>0</v>
      </c>
      <c r="F252" s="24">
        <f t="shared" si="5"/>
        <v>0</v>
      </c>
      <c r="G252" s="7"/>
      <c r="H252" s="7"/>
      <c r="I252" s="7"/>
      <c r="J252" s="7"/>
    </row>
    <row r="253" spans="1:10" s="2" customFormat="1" ht="12.75">
      <c r="A253" s="113">
        <v>426812</v>
      </c>
      <c r="B253" s="6"/>
      <c r="C253" s="7" t="s">
        <v>180</v>
      </c>
      <c r="D253" s="135">
        <v>0</v>
      </c>
      <c r="E253" s="135">
        <v>0</v>
      </c>
      <c r="F253" s="24">
        <f t="shared" si="5"/>
        <v>0</v>
      </c>
      <c r="G253" s="7"/>
      <c r="H253" s="7"/>
      <c r="I253" s="7"/>
      <c r="J253" s="7"/>
    </row>
    <row r="254" spans="1:10" s="2" customFormat="1" ht="12.75">
      <c r="A254" s="113">
        <v>426819</v>
      </c>
      <c r="B254" s="6"/>
      <c r="C254" s="7" t="s">
        <v>230</v>
      </c>
      <c r="D254" s="135">
        <v>180000</v>
      </c>
      <c r="E254" s="135">
        <v>0</v>
      </c>
      <c r="F254" s="24">
        <f t="shared" si="5"/>
        <v>180000</v>
      </c>
      <c r="G254" s="7"/>
      <c r="H254" s="7"/>
      <c r="I254" s="7"/>
      <c r="J254" s="7"/>
    </row>
    <row r="255" spans="1:10" s="2" customFormat="1" ht="12.75">
      <c r="A255" s="113">
        <v>426821</v>
      </c>
      <c r="B255" s="6"/>
      <c r="C255" s="7" t="s">
        <v>231</v>
      </c>
      <c r="D255" s="135">
        <v>0</v>
      </c>
      <c r="E255" s="135">
        <v>0</v>
      </c>
      <c r="F255" s="24">
        <f>SUM(D255+E255)</f>
        <v>0</v>
      </c>
      <c r="G255" s="7"/>
      <c r="H255" s="7"/>
      <c r="I255" s="7"/>
      <c r="J255" s="7"/>
    </row>
    <row r="256" spans="1:12" ht="12.75">
      <c r="A256" s="113">
        <v>426822</v>
      </c>
      <c r="B256" s="16"/>
      <c r="C256" s="7" t="s">
        <v>232</v>
      </c>
      <c r="D256" s="135">
        <v>0</v>
      </c>
      <c r="E256" s="135">
        <v>0</v>
      </c>
      <c r="F256" s="24">
        <f>SUM(D256+E256)</f>
        <v>0</v>
      </c>
      <c r="G256" s="29"/>
      <c r="H256" s="29"/>
      <c r="I256" s="29"/>
      <c r="J256" s="29"/>
      <c r="K256" s="2"/>
      <c r="L256" s="2"/>
    </row>
    <row r="257" spans="1:10" s="2" customFormat="1" ht="12.75">
      <c r="A257" s="132">
        <v>426900</v>
      </c>
      <c r="B257" s="12"/>
      <c r="C257" s="13" t="s">
        <v>39</v>
      </c>
      <c r="D257" s="27">
        <f>SUM(D258:D261)</f>
        <v>0</v>
      </c>
      <c r="E257" s="27">
        <f>SUM(E258:E261)</f>
        <v>0</v>
      </c>
      <c r="F257" s="27">
        <f t="shared" si="5"/>
        <v>0</v>
      </c>
      <c r="G257" s="7"/>
      <c r="H257" s="7"/>
      <c r="I257" s="7"/>
      <c r="J257" s="7"/>
    </row>
    <row r="258" spans="1:10" s="2" customFormat="1" ht="12.75">
      <c r="A258" s="113">
        <v>426911</v>
      </c>
      <c r="B258" s="6"/>
      <c r="C258" s="7" t="s">
        <v>233</v>
      </c>
      <c r="D258" s="24"/>
      <c r="E258" s="24"/>
      <c r="F258" s="24">
        <f>SUM(D258+E258)</f>
        <v>0</v>
      </c>
      <c r="G258" s="7"/>
      <c r="H258" s="7"/>
      <c r="I258" s="7"/>
      <c r="J258" s="7"/>
    </row>
    <row r="259" spans="1:10" s="2" customFormat="1" ht="12.75">
      <c r="A259" s="114">
        <v>426912</v>
      </c>
      <c r="B259" s="15"/>
      <c r="C259" s="14" t="s">
        <v>234</v>
      </c>
      <c r="D259" s="93"/>
      <c r="E259" s="93"/>
      <c r="F259" s="24">
        <f>SUM(D259+E259)</f>
        <v>0</v>
      </c>
      <c r="G259" s="7"/>
      <c r="H259" s="7"/>
      <c r="I259" s="7"/>
      <c r="J259" s="7"/>
    </row>
    <row r="260" spans="1:10" s="2" customFormat="1" ht="12.75">
      <c r="A260" s="114">
        <v>426913</v>
      </c>
      <c r="B260" s="15"/>
      <c r="C260" s="14" t="s">
        <v>235</v>
      </c>
      <c r="D260" s="93"/>
      <c r="E260" s="93"/>
      <c r="F260" s="24">
        <f>SUM(D260+E260)</f>
        <v>0</v>
      </c>
      <c r="G260" s="7"/>
      <c r="H260" s="7"/>
      <c r="I260" s="7"/>
      <c r="J260" s="7"/>
    </row>
    <row r="261" spans="1:12" ht="12.75">
      <c r="A261" s="114">
        <v>426919</v>
      </c>
      <c r="B261" s="16"/>
      <c r="C261" s="14" t="s">
        <v>236</v>
      </c>
      <c r="D261" s="24"/>
      <c r="E261" s="24"/>
      <c r="F261" s="24">
        <f>SUM(D261+E261)</f>
        <v>0</v>
      </c>
      <c r="G261" s="29"/>
      <c r="H261" s="29"/>
      <c r="I261" s="29"/>
      <c r="J261" s="29"/>
      <c r="K261" s="2"/>
      <c r="L261" s="2"/>
    </row>
    <row r="262" spans="1:12" ht="12.75">
      <c r="A262" s="112">
        <v>440000</v>
      </c>
      <c r="B262" s="10"/>
      <c r="C262" s="11" t="s">
        <v>237</v>
      </c>
      <c r="D262" s="28">
        <f>SUM(D263+D267)</f>
        <v>0</v>
      </c>
      <c r="E262" s="28">
        <f>SUM(E263+E267)</f>
        <v>0</v>
      </c>
      <c r="F262" s="28">
        <f t="shared" si="5"/>
        <v>0</v>
      </c>
      <c r="G262" s="29"/>
      <c r="H262" s="29"/>
      <c r="I262" s="29"/>
      <c r="J262" s="29"/>
      <c r="K262" s="2"/>
      <c r="L262" s="2"/>
    </row>
    <row r="263" spans="1:12" ht="12.75">
      <c r="A263" s="131">
        <v>442000</v>
      </c>
      <c r="B263" s="3"/>
      <c r="C263" s="4" t="s">
        <v>43</v>
      </c>
      <c r="D263" s="26">
        <f>D264</f>
        <v>0</v>
      </c>
      <c r="E263" s="26">
        <f>E264</f>
        <v>0</v>
      </c>
      <c r="F263" s="26">
        <f t="shared" si="5"/>
        <v>0</v>
      </c>
      <c r="G263" s="29"/>
      <c r="H263" s="29"/>
      <c r="I263" s="29"/>
      <c r="J263" s="29"/>
      <c r="K263" s="2"/>
      <c r="L263" s="2"/>
    </row>
    <row r="264" spans="1:12" ht="12.75">
      <c r="A264" s="133">
        <v>442300</v>
      </c>
      <c r="B264" s="63"/>
      <c r="C264" s="60" t="s">
        <v>44</v>
      </c>
      <c r="D264" s="27">
        <f>SUM(D265:D266)</f>
        <v>0</v>
      </c>
      <c r="E264" s="27">
        <f>SUM(E265:E266)</f>
        <v>0</v>
      </c>
      <c r="F264" s="27">
        <f t="shared" si="5"/>
        <v>0</v>
      </c>
      <c r="G264" s="29"/>
      <c r="H264" s="29"/>
      <c r="I264" s="29"/>
      <c r="J264" s="29"/>
      <c r="K264" s="2"/>
      <c r="L264" s="2"/>
    </row>
    <row r="265" spans="1:12" ht="12.75">
      <c r="A265" s="114">
        <v>442331</v>
      </c>
      <c r="B265" s="16"/>
      <c r="C265" s="14" t="s">
        <v>238</v>
      </c>
      <c r="D265" s="24"/>
      <c r="E265" s="24"/>
      <c r="F265" s="24">
        <f>SUM(D265+E265)</f>
        <v>0</v>
      </c>
      <c r="G265" s="29"/>
      <c r="H265" s="29"/>
      <c r="I265" s="29"/>
      <c r="J265" s="29"/>
      <c r="K265" s="2"/>
      <c r="L265" s="2"/>
    </row>
    <row r="266" spans="1:12" ht="12.75">
      <c r="A266" s="114">
        <v>442341</v>
      </c>
      <c r="B266" s="16"/>
      <c r="C266" s="14" t="s">
        <v>239</v>
      </c>
      <c r="D266" s="24"/>
      <c r="E266" s="24"/>
      <c r="F266" s="24">
        <f>SUM(D266+E266)</f>
        <v>0</v>
      </c>
      <c r="G266" s="29"/>
      <c r="H266" s="29"/>
      <c r="I266" s="29"/>
      <c r="J266" s="29"/>
      <c r="K266" s="2"/>
      <c r="L266" s="2"/>
    </row>
    <row r="267" spans="1:12" ht="12.75">
      <c r="A267" s="131">
        <v>444000</v>
      </c>
      <c r="B267" s="3"/>
      <c r="C267" s="4" t="s">
        <v>45</v>
      </c>
      <c r="D267" s="26">
        <f>SUM(D268+D270)</f>
        <v>0</v>
      </c>
      <c r="E267" s="26">
        <f>SUM(E268+E270)</f>
        <v>0</v>
      </c>
      <c r="F267" s="26">
        <f t="shared" si="5"/>
        <v>0</v>
      </c>
      <c r="G267" s="29"/>
      <c r="H267" s="29"/>
      <c r="I267" s="29"/>
      <c r="J267" s="29"/>
      <c r="K267" s="2"/>
      <c r="L267" s="2"/>
    </row>
    <row r="268" spans="1:12" ht="12.75">
      <c r="A268" s="132">
        <v>444200</v>
      </c>
      <c r="B268" s="13"/>
      <c r="C268" s="13" t="s">
        <v>46</v>
      </c>
      <c r="D268" s="27">
        <f>D269</f>
        <v>0</v>
      </c>
      <c r="E268" s="27">
        <f>E269</f>
        <v>0</v>
      </c>
      <c r="F268" s="27">
        <f t="shared" si="5"/>
        <v>0</v>
      </c>
      <c r="G268" s="29"/>
      <c r="H268" s="29"/>
      <c r="I268" s="29"/>
      <c r="J268" s="29"/>
      <c r="K268" s="2"/>
      <c r="L268" s="2"/>
    </row>
    <row r="269" spans="1:12" ht="12.75">
      <c r="A269" s="114">
        <v>444211</v>
      </c>
      <c r="B269" s="15"/>
      <c r="C269" s="14" t="s">
        <v>46</v>
      </c>
      <c r="D269" s="47"/>
      <c r="E269" s="47"/>
      <c r="F269" s="24">
        <f t="shared" si="5"/>
        <v>0</v>
      </c>
      <c r="G269" s="29"/>
      <c r="H269" s="29"/>
      <c r="I269" s="29"/>
      <c r="J269" s="29"/>
      <c r="K269" s="2"/>
      <c r="L269" s="2"/>
    </row>
    <row r="270" spans="1:12" ht="12.75">
      <c r="A270" s="132">
        <v>444300</v>
      </c>
      <c r="B270" s="12"/>
      <c r="C270" s="13" t="s">
        <v>47</v>
      </c>
      <c r="D270" s="27">
        <f>D271</f>
        <v>0</v>
      </c>
      <c r="E270" s="27">
        <f>E271</f>
        <v>0</v>
      </c>
      <c r="F270" s="27">
        <f t="shared" si="5"/>
        <v>0</v>
      </c>
      <c r="G270" s="29"/>
      <c r="H270" s="29"/>
      <c r="I270" s="29"/>
      <c r="J270" s="29"/>
      <c r="K270" s="2"/>
      <c r="L270" s="2"/>
    </row>
    <row r="271" spans="1:12" ht="12.75">
      <c r="A271" s="114">
        <v>444311</v>
      </c>
      <c r="B271" s="16"/>
      <c r="C271" s="14" t="s">
        <v>47</v>
      </c>
      <c r="D271" s="24"/>
      <c r="E271" s="24"/>
      <c r="F271" s="24">
        <f t="shared" si="5"/>
        <v>0</v>
      </c>
      <c r="G271" s="29"/>
      <c r="H271" s="29"/>
      <c r="I271" s="29"/>
      <c r="J271" s="29"/>
      <c r="K271" s="2"/>
      <c r="L271" s="2"/>
    </row>
    <row r="272" spans="1:12" ht="12.75">
      <c r="A272" s="112">
        <v>450000</v>
      </c>
      <c r="B272" s="10"/>
      <c r="C272" s="11" t="s">
        <v>240</v>
      </c>
      <c r="D272" s="28">
        <f>SUM(D273+D281)</f>
        <v>0</v>
      </c>
      <c r="E272" s="28">
        <f>SUM(E273+E281)</f>
        <v>0</v>
      </c>
      <c r="F272" s="28">
        <f t="shared" si="5"/>
        <v>0</v>
      </c>
      <c r="G272" s="29"/>
      <c r="H272" s="29"/>
      <c r="I272" s="29"/>
      <c r="J272" s="29"/>
      <c r="K272" s="2"/>
      <c r="L272" s="2"/>
    </row>
    <row r="273" spans="1:12" ht="25.5">
      <c r="A273" s="131">
        <v>451000</v>
      </c>
      <c r="B273" s="64"/>
      <c r="C273" s="4" t="s">
        <v>241</v>
      </c>
      <c r="D273" s="26">
        <f>SUM(D274+D277)</f>
        <v>0</v>
      </c>
      <c r="E273" s="26">
        <f>SUM(E274+E277)</f>
        <v>0</v>
      </c>
      <c r="F273" s="26">
        <f t="shared" si="5"/>
        <v>0</v>
      </c>
      <c r="G273" s="29"/>
      <c r="H273" s="29"/>
      <c r="I273" s="29"/>
      <c r="J273" s="29"/>
      <c r="K273" s="2"/>
      <c r="L273" s="2"/>
    </row>
    <row r="274" spans="1:12" ht="25.5">
      <c r="A274" s="132">
        <v>451100</v>
      </c>
      <c r="B274" s="65"/>
      <c r="C274" s="13" t="s">
        <v>48</v>
      </c>
      <c r="D274" s="27">
        <f>SUM(D275+D276)</f>
        <v>0</v>
      </c>
      <c r="E274" s="27">
        <f>SUM(E275+E276)</f>
        <v>0</v>
      </c>
      <c r="F274" s="27">
        <f t="shared" si="5"/>
        <v>0</v>
      </c>
      <c r="G274" s="29"/>
      <c r="H274" s="29"/>
      <c r="I274" s="29"/>
      <c r="J274" s="29"/>
      <c r="K274" s="2"/>
      <c r="L274" s="2"/>
    </row>
    <row r="275" spans="1:12" ht="12.75">
      <c r="A275" s="114">
        <v>451111</v>
      </c>
      <c r="B275" s="16"/>
      <c r="C275" s="14" t="s">
        <v>242</v>
      </c>
      <c r="D275" s="24"/>
      <c r="E275" s="24"/>
      <c r="F275" s="24">
        <f t="shared" si="5"/>
        <v>0</v>
      </c>
      <c r="G275" s="29"/>
      <c r="H275" s="29"/>
      <c r="I275" s="29"/>
      <c r="J275" s="29"/>
      <c r="K275" s="2"/>
      <c r="L275" s="2"/>
    </row>
    <row r="276" spans="1:12" ht="12.75">
      <c r="A276" s="114">
        <v>451141</v>
      </c>
      <c r="B276" s="16"/>
      <c r="C276" s="14" t="s">
        <v>243</v>
      </c>
      <c r="D276" s="24"/>
      <c r="E276" s="24"/>
      <c r="F276" s="24">
        <f t="shared" si="5"/>
        <v>0</v>
      </c>
      <c r="G276" s="29"/>
      <c r="H276" s="29"/>
      <c r="I276" s="29"/>
      <c r="J276" s="29"/>
      <c r="K276" s="2"/>
      <c r="L276" s="2"/>
    </row>
    <row r="277" spans="1:12" ht="25.5">
      <c r="A277" s="132">
        <v>451200</v>
      </c>
      <c r="B277" s="65"/>
      <c r="C277" s="13" t="s">
        <v>244</v>
      </c>
      <c r="D277" s="27">
        <f>SUM(D278:D280)</f>
        <v>0</v>
      </c>
      <c r="E277" s="27">
        <f>SUM(E278:E280)</f>
        <v>0</v>
      </c>
      <c r="F277" s="27">
        <f t="shared" si="5"/>
        <v>0</v>
      </c>
      <c r="G277" s="29"/>
      <c r="H277" s="29"/>
      <c r="I277" s="29"/>
      <c r="J277" s="29"/>
      <c r="K277" s="2"/>
      <c r="L277" s="2"/>
    </row>
    <row r="278" spans="1:12" ht="12.75">
      <c r="A278" s="114">
        <v>451211</v>
      </c>
      <c r="B278" s="16"/>
      <c r="C278" s="14" t="s">
        <v>245</v>
      </c>
      <c r="D278" s="24"/>
      <c r="E278" s="24"/>
      <c r="F278" s="24">
        <f t="shared" si="5"/>
        <v>0</v>
      </c>
      <c r="G278" s="29"/>
      <c r="H278" s="29"/>
      <c r="I278" s="29"/>
      <c r="J278" s="29"/>
      <c r="K278" s="2"/>
      <c r="L278" s="2"/>
    </row>
    <row r="279" spans="1:12" ht="12.75">
      <c r="A279" s="114">
        <v>451241</v>
      </c>
      <c r="B279" s="16"/>
      <c r="C279" s="14" t="s">
        <v>246</v>
      </c>
      <c r="D279" s="24"/>
      <c r="E279" s="24"/>
      <c r="F279" s="24">
        <f t="shared" si="5"/>
        <v>0</v>
      </c>
      <c r="G279" s="29"/>
      <c r="H279" s="29"/>
      <c r="I279" s="29"/>
      <c r="J279" s="29"/>
      <c r="K279" s="2"/>
      <c r="L279" s="2"/>
    </row>
    <row r="280" spans="1:12" ht="25.5">
      <c r="A280" s="114">
        <v>451291</v>
      </c>
      <c r="B280" s="16"/>
      <c r="C280" s="14" t="s">
        <v>247</v>
      </c>
      <c r="D280" s="24"/>
      <c r="E280" s="24"/>
      <c r="F280" s="24">
        <f t="shared" si="5"/>
        <v>0</v>
      </c>
      <c r="G280" s="29"/>
      <c r="H280" s="29"/>
      <c r="I280" s="29"/>
      <c r="J280" s="29"/>
      <c r="K280" s="2"/>
      <c r="L280" s="2"/>
    </row>
    <row r="281" spans="1:12" ht="12.75">
      <c r="A281" s="131">
        <v>454000</v>
      </c>
      <c r="B281" s="64"/>
      <c r="C281" s="4" t="s">
        <v>248</v>
      </c>
      <c r="D281" s="26">
        <f>D282</f>
        <v>0</v>
      </c>
      <c r="E281" s="26">
        <f>E282</f>
        <v>0</v>
      </c>
      <c r="F281" s="26">
        <f t="shared" si="5"/>
        <v>0</v>
      </c>
      <c r="G281" s="29"/>
      <c r="H281" s="29"/>
      <c r="I281" s="29"/>
      <c r="J281" s="29"/>
      <c r="K281" s="2"/>
      <c r="L281" s="2"/>
    </row>
    <row r="282" spans="1:12" ht="12.75">
      <c r="A282" s="132">
        <v>454100</v>
      </c>
      <c r="B282" s="65"/>
      <c r="C282" s="13" t="s">
        <v>49</v>
      </c>
      <c r="D282" s="27">
        <f>D283</f>
        <v>0</v>
      </c>
      <c r="E282" s="27">
        <f>E283</f>
        <v>0</v>
      </c>
      <c r="F282" s="27">
        <f t="shared" si="5"/>
        <v>0</v>
      </c>
      <c r="G282" s="29"/>
      <c r="H282" s="29"/>
      <c r="I282" s="29"/>
      <c r="J282" s="29"/>
      <c r="K282" s="2"/>
      <c r="L282" s="2"/>
    </row>
    <row r="283" spans="1:12" ht="12.75">
      <c r="A283" s="114">
        <v>454111</v>
      </c>
      <c r="B283" s="16"/>
      <c r="C283" s="14" t="s">
        <v>49</v>
      </c>
      <c r="D283" s="24"/>
      <c r="E283" s="24"/>
      <c r="F283" s="24">
        <f t="shared" si="5"/>
        <v>0</v>
      </c>
      <c r="G283" s="29"/>
      <c r="H283" s="29"/>
      <c r="I283" s="29"/>
      <c r="J283" s="29"/>
      <c r="K283" s="2"/>
      <c r="L283" s="2"/>
    </row>
    <row r="284" spans="1:12" ht="12.75">
      <c r="A284" s="112">
        <v>460000</v>
      </c>
      <c r="B284" s="48"/>
      <c r="C284" s="11" t="s">
        <v>249</v>
      </c>
      <c r="D284" s="28">
        <f>D285+D292</f>
        <v>0</v>
      </c>
      <c r="E284" s="28">
        <f>E285+E292</f>
        <v>0</v>
      </c>
      <c r="F284" s="28">
        <f t="shared" si="5"/>
        <v>0</v>
      </c>
      <c r="G284" s="29"/>
      <c r="H284" s="29"/>
      <c r="I284" s="29"/>
      <c r="J284" s="29"/>
      <c r="K284" s="2"/>
      <c r="L284" s="2"/>
    </row>
    <row r="285" spans="1:12" ht="12.75">
      <c r="A285" s="131">
        <v>463000</v>
      </c>
      <c r="B285" s="66"/>
      <c r="C285" s="4" t="s">
        <v>250</v>
      </c>
      <c r="D285" s="26">
        <f>D286+D289</f>
        <v>0</v>
      </c>
      <c r="E285" s="26">
        <f>E286+E289</f>
        <v>0</v>
      </c>
      <c r="F285" s="26">
        <f t="shared" si="5"/>
        <v>0</v>
      </c>
      <c r="G285" s="29"/>
      <c r="H285" s="29"/>
      <c r="I285" s="29"/>
      <c r="J285" s="29"/>
      <c r="K285" s="2"/>
      <c r="L285" s="2"/>
    </row>
    <row r="286" spans="1:12" ht="12.75">
      <c r="A286" s="132">
        <v>463100</v>
      </c>
      <c r="B286" s="63"/>
      <c r="C286" s="13" t="s">
        <v>251</v>
      </c>
      <c r="D286" s="27">
        <f>SUM(D287:D288)</f>
        <v>0</v>
      </c>
      <c r="E286" s="27">
        <f>SUM(E287:E288)</f>
        <v>0</v>
      </c>
      <c r="F286" s="27">
        <f t="shared" si="5"/>
        <v>0</v>
      </c>
      <c r="G286" s="29"/>
      <c r="H286" s="29"/>
      <c r="I286" s="29"/>
      <c r="J286" s="29"/>
      <c r="K286" s="2"/>
      <c r="L286" s="2"/>
    </row>
    <row r="287" spans="1:12" ht="12.75">
      <c r="A287" s="114">
        <v>463111</v>
      </c>
      <c r="B287" s="16"/>
      <c r="C287" s="14" t="s">
        <v>252</v>
      </c>
      <c r="D287" s="24"/>
      <c r="E287" s="24"/>
      <c r="F287" s="24">
        <f t="shared" si="5"/>
        <v>0</v>
      </c>
      <c r="G287" s="29"/>
      <c r="H287" s="29"/>
      <c r="I287" s="29"/>
      <c r="J287" s="29"/>
      <c r="K287" s="2"/>
      <c r="L287" s="2"/>
    </row>
    <row r="288" spans="1:12" ht="12.75">
      <c r="A288" s="114">
        <v>463141</v>
      </c>
      <c r="B288" s="16"/>
      <c r="C288" s="14" t="s">
        <v>253</v>
      </c>
      <c r="D288" s="24"/>
      <c r="E288" s="24"/>
      <c r="F288" s="24">
        <f t="shared" si="5"/>
        <v>0</v>
      </c>
      <c r="G288" s="29"/>
      <c r="H288" s="29"/>
      <c r="I288" s="29"/>
      <c r="J288" s="29"/>
      <c r="K288" s="2"/>
      <c r="L288" s="2"/>
    </row>
    <row r="289" spans="1:12" ht="12.75">
      <c r="A289" s="132">
        <v>463200</v>
      </c>
      <c r="B289" s="63"/>
      <c r="C289" s="13" t="s">
        <v>254</v>
      </c>
      <c r="D289" s="27">
        <f>SUM(D290:D291)</f>
        <v>0</v>
      </c>
      <c r="E289" s="27">
        <f>SUM(E290:E291)</f>
        <v>0</v>
      </c>
      <c r="F289" s="27">
        <f t="shared" si="5"/>
        <v>0</v>
      </c>
      <c r="G289" s="29"/>
      <c r="H289" s="29"/>
      <c r="I289" s="29"/>
      <c r="J289" s="29"/>
      <c r="K289" s="2"/>
      <c r="L289" s="2"/>
    </row>
    <row r="290" spans="1:12" ht="12.75">
      <c r="A290" s="114">
        <v>463211</v>
      </c>
      <c r="B290" s="16"/>
      <c r="C290" s="14" t="s">
        <v>255</v>
      </c>
      <c r="D290" s="24"/>
      <c r="E290" s="24"/>
      <c r="F290" s="24">
        <f t="shared" si="5"/>
        <v>0</v>
      </c>
      <c r="G290" s="29"/>
      <c r="H290" s="29"/>
      <c r="I290" s="29"/>
      <c r="J290" s="29"/>
      <c r="K290" s="2"/>
      <c r="L290" s="2"/>
    </row>
    <row r="291" spans="1:12" ht="12.75">
      <c r="A291" s="114">
        <v>463241</v>
      </c>
      <c r="B291" s="16"/>
      <c r="C291" s="14" t="s">
        <v>256</v>
      </c>
      <c r="D291" s="24"/>
      <c r="E291" s="24"/>
      <c r="F291" s="24">
        <f t="shared" si="5"/>
        <v>0</v>
      </c>
      <c r="G291" s="29"/>
      <c r="H291" s="29"/>
      <c r="I291" s="29"/>
      <c r="J291" s="29"/>
      <c r="K291" s="2"/>
      <c r="L291" s="2"/>
    </row>
    <row r="292" spans="1:12" ht="12.75">
      <c r="A292" s="131">
        <v>465000</v>
      </c>
      <c r="B292" s="66"/>
      <c r="C292" s="4" t="s">
        <v>257</v>
      </c>
      <c r="D292" s="26">
        <f>D293+D295</f>
        <v>0</v>
      </c>
      <c r="E292" s="26">
        <f>E293+E295</f>
        <v>0</v>
      </c>
      <c r="F292" s="26">
        <f t="shared" si="5"/>
        <v>0</v>
      </c>
      <c r="G292" s="29"/>
      <c r="H292" s="29"/>
      <c r="I292" s="29"/>
      <c r="J292" s="29"/>
      <c r="K292" s="2"/>
      <c r="L292" s="2"/>
    </row>
    <row r="293" spans="1:12" ht="12.75">
      <c r="A293" s="132">
        <v>465100</v>
      </c>
      <c r="B293" s="63"/>
      <c r="C293" s="13" t="s">
        <v>258</v>
      </c>
      <c r="D293" s="27">
        <f>D294</f>
        <v>0</v>
      </c>
      <c r="E293" s="27">
        <f>E294</f>
        <v>0</v>
      </c>
      <c r="F293" s="27">
        <f t="shared" si="5"/>
        <v>0</v>
      </c>
      <c r="G293" s="29"/>
      <c r="H293" s="29"/>
      <c r="I293" s="29"/>
      <c r="J293" s="29"/>
      <c r="K293" s="2"/>
      <c r="L293" s="2"/>
    </row>
    <row r="294" spans="1:12" ht="12.75">
      <c r="A294" s="114">
        <v>465111</v>
      </c>
      <c r="B294" s="16"/>
      <c r="C294" s="67" t="s">
        <v>258</v>
      </c>
      <c r="D294" s="24"/>
      <c r="E294" s="24"/>
      <c r="F294" s="24">
        <v>0</v>
      </c>
      <c r="G294" s="29"/>
      <c r="H294" s="29"/>
      <c r="I294" s="29"/>
      <c r="J294" s="29"/>
      <c r="K294" s="2"/>
      <c r="L294" s="2"/>
    </row>
    <row r="295" spans="1:12" ht="12.75">
      <c r="A295" s="132">
        <v>465200</v>
      </c>
      <c r="B295" s="63"/>
      <c r="C295" s="13" t="s">
        <v>259</v>
      </c>
      <c r="D295" s="27">
        <f>D296</f>
        <v>0</v>
      </c>
      <c r="E295" s="27">
        <f>E296</f>
        <v>0</v>
      </c>
      <c r="F295" s="27">
        <f t="shared" si="5"/>
        <v>0</v>
      </c>
      <c r="G295" s="29"/>
      <c r="H295" s="29"/>
      <c r="I295" s="29"/>
      <c r="J295" s="29"/>
      <c r="K295" s="2"/>
      <c r="L295" s="2"/>
    </row>
    <row r="296" spans="1:12" ht="12.75">
      <c r="A296" s="114">
        <v>465211</v>
      </c>
      <c r="B296" s="46"/>
      <c r="C296" s="14" t="s">
        <v>259</v>
      </c>
      <c r="D296" s="47"/>
      <c r="E296" s="47"/>
      <c r="F296" s="24">
        <v>0</v>
      </c>
      <c r="G296" s="29"/>
      <c r="H296" s="29"/>
      <c r="I296" s="29"/>
      <c r="J296" s="29"/>
      <c r="K296" s="2"/>
      <c r="L296" s="2"/>
    </row>
    <row r="297" spans="1:12" ht="12.75">
      <c r="A297" s="112">
        <v>470000</v>
      </c>
      <c r="B297" s="48"/>
      <c r="C297" s="11" t="s">
        <v>260</v>
      </c>
      <c r="D297" s="28">
        <f>D298</f>
        <v>0</v>
      </c>
      <c r="E297" s="28">
        <f>E298</f>
        <v>0</v>
      </c>
      <c r="F297" s="28">
        <f t="shared" si="5"/>
        <v>0</v>
      </c>
      <c r="G297" s="29"/>
      <c r="H297" s="29"/>
      <c r="I297" s="29"/>
      <c r="J297" s="29"/>
      <c r="K297" s="2"/>
      <c r="L297" s="2"/>
    </row>
    <row r="298" spans="1:12" ht="12.75">
      <c r="A298" s="131">
        <v>472000</v>
      </c>
      <c r="B298" s="66"/>
      <c r="C298" s="4" t="s">
        <v>50</v>
      </c>
      <c r="D298" s="26">
        <f>D299+D302+D304+D307</f>
        <v>0</v>
      </c>
      <c r="E298" s="26">
        <f>E299+E302+E304+E307</f>
        <v>0</v>
      </c>
      <c r="F298" s="26">
        <f t="shared" si="5"/>
        <v>0</v>
      </c>
      <c r="G298" s="29"/>
      <c r="H298" s="29"/>
      <c r="I298" s="29"/>
      <c r="J298" s="29"/>
      <c r="K298" s="2"/>
      <c r="L298" s="2"/>
    </row>
    <row r="299" spans="1:12" ht="12.75">
      <c r="A299" s="132">
        <v>472100</v>
      </c>
      <c r="B299" s="63"/>
      <c r="C299" s="13" t="s">
        <v>51</v>
      </c>
      <c r="D299" s="27">
        <f>SUM(D300:D301)</f>
        <v>0</v>
      </c>
      <c r="E299" s="27">
        <f>SUM(E300:E301)</f>
        <v>0</v>
      </c>
      <c r="F299" s="27">
        <f t="shared" si="5"/>
        <v>0</v>
      </c>
      <c r="G299" s="29"/>
      <c r="H299" s="29"/>
      <c r="I299" s="29"/>
      <c r="J299" s="29"/>
      <c r="K299" s="2"/>
      <c r="L299" s="2"/>
    </row>
    <row r="300" spans="1:12" ht="12.75">
      <c r="A300" s="114">
        <v>472111</v>
      </c>
      <c r="B300" s="46"/>
      <c r="C300" s="14" t="s">
        <v>261</v>
      </c>
      <c r="D300" s="47"/>
      <c r="E300" s="47"/>
      <c r="F300" s="24">
        <v>0</v>
      </c>
      <c r="G300" s="29"/>
      <c r="H300" s="29"/>
      <c r="I300" s="29"/>
      <c r="J300" s="29"/>
      <c r="K300" s="2"/>
      <c r="L300" s="2"/>
    </row>
    <row r="301" spans="1:12" ht="12.75">
      <c r="A301" s="114">
        <v>472131</v>
      </c>
      <c r="B301" s="46"/>
      <c r="C301" s="14" t="s">
        <v>262</v>
      </c>
      <c r="D301" s="47"/>
      <c r="E301" s="47"/>
      <c r="F301" s="24">
        <v>0</v>
      </c>
      <c r="G301" s="29"/>
      <c r="H301" s="29"/>
      <c r="I301" s="29"/>
      <c r="J301" s="29"/>
      <c r="K301" s="2"/>
      <c r="L301" s="2"/>
    </row>
    <row r="302" spans="1:12" ht="12.75">
      <c r="A302" s="132">
        <v>472300</v>
      </c>
      <c r="B302" s="63"/>
      <c r="C302" s="13" t="s">
        <v>52</v>
      </c>
      <c r="D302" s="27">
        <f>D303</f>
        <v>0</v>
      </c>
      <c r="E302" s="27">
        <f>E303</f>
        <v>0</v>
      </c>
      <c r="F302" s="27">
        <f t="shared" si="5"/>
        <v>0</v>
      </c>
      <c r="G302" s="29"/>
      <c r="H302" s="29"/>
      <c r="I302" s="29"/>
      <c r="J302" s="29"/>
      <c r="K302" s="2"/>
      <c r="L302" s="2"/>
    </row>
    <row r="303" spans="1:12" ht="12.75">
      <c r="A303" s="114">
        <v>472311</v>
      </c>
      <c r="B303" s="46"/>
      <c r="C303" s="14" t="s">
        <v>52</v>
      </c>
      <c r="D303" s="47"/>
      <c r="E303" s="47"/>
      <c r="F303" s="24">
        <v>0</v>
      </c>
      <c r="G303" s="29"/>
      <c r="H303" s="29"/>
      <c r="I303" s="29"/>
      <c r="J303" s="29"/>
      <c r="K303" s="2"/>
      <c r="L303" s="2"/>
    </row>
    <row r="304" spans="1:12" ht="12.75">
      <c r="A304" s="132">
        <v>472700</v>
      </c>
      <c r="B304" s="65"/>
      <c r="C304" s="13" t="s">
        <v>53</v>
      </c>
      <c r="D304" s="27">
        <f>SUM(D305:D306)</f>
        <v>0</v>
      </c>
      <c r="E304" s="27">
        <f>SUM(E305:E306)</f>
        <v>0</v>
      </c>
      <c r="F304" s="27">
        <f t="shared" si="5"/>
        <v>0</v>
      </c>
      <c r="G304" s="29"/>
      <c r="H304" s="29"/>
      <c r="I304" s="29"/>
      <c r="J304" s="29"/>
      <c r="K304" s="2"/>
      <c r="L304" s="2"/>
    </row>
    <row r="305" spans="1:12" ht="12.75">
      <c r="A305" s="114">
        <v>472711</v>
      </c>
      <c r="B305" s="46"/>
      <c r="C305" s="14" t="s">
        <v>263</v>
      </c>
      <c r="D305" s="47"/>
      <c r="E305" s="47"/>
      <c r="F305" s="24">
        <v>0</v>
      </c>
      <c r="G305" s="29"/>
      <c r="H305" s="29"/>
      <c r="I305" s="29"/>
      <c r="J305" s="29"/>
      <c r="K305" s="2"/>
      <c r="L305" s="2"/>
    </row>
    <row r="306" spans="1:12" ht="12.75">
      <c r="A306" s="114">
        <v>472715</v>
      </c>
      <c r="B306" s="46"/>
      <c r="C306" s="14" t="s">
        <v>264</v>
      </c>
      <c r="D306" s="47"/>
      <c r="E306" s="47"/>
      <c r="F306" s="24">
        <v>0</v>
      </c>
      <c r="G306" s="29"/>
      <c r="H306" s="29"/>
      <c r="I306" s="29"/>
      <c r="J306" s="29"/>
      <c r="K306" s="2"/>
      <c r="L306" s="2"/>
    </row>
    <row r="307" spans="1:12" ht="12.75">
      <c r="A307" s="132">
        <v>472800</v>
      </c>
      <c r="B307" s="65"/>
      <c r="C307" s="13" t="s">
        <v>54</v>
      </c>
      <c r="D307" s="27">
        <f>D308</f>
        <v>0</v>
      </c>
      <c r="E307" s="27">
        <f>E308</f>
        <v>0</v>
      </c>
      <c r="F307" s="27">
        <f t="shared" si="5"/>
        <v>0</v>
      </c>
      <c r="G307" s="29"/>
      <c r="H307" s="29"/>
      <c r="I307" s="29"/>
      <c r="J307" s="29"/>
      <c r="K307" s="2"/>
      <c r="L307" s="2"/>
    </row>
    <row r="308" spans="1:12" ht="12.75">
      <c r="A308" s="114">
        <v>472811</v>
      </c>
      <c r="B308" s="46"/>
      <c r="C308" s="14" t="s">
        <v>54</v>
      </c>
      <c r="D308" s="47"/>
      <c r="E308" s="47"/>
      <c r="F308" s="24">
        <v>0</v>
      </c>
      <c r="G308" s="29"/>
      <c r="H308" s="29"/>
      <c r="I308" s="29"/>
      <c r="J308" s="29"/>
      <c r="K308" s="2"/>
      <c r="L308" s="2"/>
    </row>
    <row r="309" spans="1:10" s="2" customFormat="1" ht="12.75">
      <c r="A309" s="112">
        <v>480000</v>
      </c>
      <c r="B309" s="10"/>
      <c r="C309" s="11" t="s">
        <v>77</v>
      </c>
      <c r="D309" s="28">
        <f>SUM(D310+D318+D326+D329)</f>
        <v>0</v>
      </c>
      <c r="E309" s="28">
        <f>SUM(E310+E318+E326+E329)</f>
        <v>0</v>
      </c>
      <c r="F309" s="28">
        <f>SUM(D309+E309)</f>
        <v>0</v>
      </c>
      <c r="G309" s="7"/>
      <c r="H309" s="7"/>
      <c r="I309" s="7"/>
      <c r="J309" s="7"/>
    </row>
    <row r="310" spans="1:10" s="2" customFormat="1" ht="12.75">
      <c r="A310" s="131">
        <v>481000</v>
      </c>
      <c r="B310" s="3"/>
      <c r="C310" s="4" t="s">
        <v>55</v>
      </c>
      <c r="D310" s="26">
        <f>D311</f>
        <v>0</v>
      </c>
      <c r="E310" s="26">
        <f>E311</f>
        <v>0</v>
      </c>
      <c r="F310" s="26">
        <f t="shared" si="5"/>
        <v>0</v>
      </c>
      <c r="G310" s="7"/>
      <c r="H310" s="7"/>
      <c r="I310" s="7"/>
      <c r="J310" s="7"/>
    </row>
    <row r="311" spans="1:10" s="2" customFormat="1" ht="12.75">
      <c r="A311" s="132">
        <v>481900</v>
      </c>
      <c r="B311" s="12"/>
      <c r="C311" s="13" t="s">
        <v>56</v>
      </c>
      <c r="D311" s="27">
        <f>SUM(D312:D317)</f>
        <v>0</v>
      </c>
      <c r="E311" s="27">
        <f>SUM(E312:E317)</f>
        <v>0</v>
      </c>
      <c r="F311" s="27">
        <f t="shared" si="5"/>
        <v>0</v>
      </c>
      <c r="G311" s="7"/>
      <c r="H311" s="7"/>
      <c r="I311" s="7"/>
      <c r="J311" s="7"/>
    </row>
    <row r="312" spans="1:10" s="2" customFormat="1" ht="12.75">
      <c r="A312" s="114">
        <v>481931</v>
      </c>
      <c r="B312" s="15"/>
      <c r="C312" s="14" t="s">
        <v>265</v>
      </c>
      <c r="D312" s="47"/>
      <c r="E312" s="47"/>
      <c r="F312" s="24">
        <v>0</v>
      </c>
      <c r="G312" s="7"/>
      <c r="H312" s="7"/>
      <c r="I312" s="7"/>
      <c r="J312" s="7"/>
    </row>
    <row r="313" spans="1:10" s="2" customFormat="1" ht="12.75">
      <c r="A313" s="114">
        <v>481941</v>
      </c>
      <c r="B313" s="15"/>
      <c r="C313" s="14" t="s">
        <v>266</v>
      </c>
      <c r="D313" s="47"/>
      <c r="E313" s="47"/>
      <c r="F313" s="24">
        <v>0</v>
      </c>
      <c r="G313" s="7"/>
      <c r="H313" s="7"/>
      <c r="I313" s="7"/>
      <c r="J313" s="7"/>
    </row>
    <row r="314" spans="1:10" s="2" customFormat="1" ht="12.75">
      <c r="A314" s="114">
        <v>481942</v>
      </c>
      <c r="B314" s="15"/>
      <c r="C314" s="14" t="s">
        <v>267</v>
      </c>
      <c r="D314" s="47"/>
      <c r="E314" s="47"/>
      <c r="F314" s="24">
        <v>0</v>
      </c>
      <c r="G314" s="7"/>
      <c r="H314" s="7"/>
      <c r="I314" s="7"/>
      <c r="J314" s="7"/>
    </row>
    <row r="315" spans="1:10" s="2" customFormat="1" ht="12.75">
      <c r="A315" s="114">
        <v>481961</v>
      </c>
      <c r="B315" s="15"/>
      <c r="C315" s="14" t="s">
        <v>268</v>
      </c>
      <c r="D315" s="47"/>
      <c r="E315" s="47"/>
      <c r="F315" s="24">
        <v>0</v>
      </c>
      <c r="G315" s="7"/>
      <c r="H315" s="7"/>
      <c r="I315" s="7"/>
      <c r="J315" s="7"/>
    </row>
    <row r="316" spans="1:10" s="2" customFormat="1" ht="12.75">
      <c r="A316" s="114">
        <v>481962</v>
      </c>
      <c r="B316" s="15"/>
      <c r="C316" s="14" t="s">
        <v>269</v>
      </c>
      <c r="D316" s="47"/>
      <c r="E316" s="47"/>
      <c r="F316" s="24">
        <v>0</v>
      </c>
      <c r="G316" s="7"/>
      <c r="H316" s="7"/>
      <c r="I316" s="7"/>
      <c r="J316" s="7"/>
    </row>
    <row r="317" spans="1:10" s="2" customFormat="1" ht="12.75">
      <c r="A317" s="114">
        <v>481991</v>
      </c>
      <c r="B317" s="15"/>
      <c r="C317" s="14" t="s">
        <v>56</v>
      </c>
      <c r="D317" s="47"/>
      <c r="E317" s="47"/>
      <c r="F317" s="24">
        <v>0</v>
      </c>
      <c r="G317" s="7"/>
      <c r="H317" s="7"/>
      <c r="I317" s="7"/>
      <c r="J317" s="7"/>
    </row>
    <row r="318" spans="1:10" s="2" customFormat="1" ht="12.75">
      <c r="A318" s="131">
        <v>482000</v>
      </c>
      <c r="B318" s="3"/>
      <c r="C318" s="4" t="s">
        <v>78</v>
      </c>
      <c r="D318" s="26">
        <f>SUM(D323+D319)</f>
        <v>0</v>
      </c>
      <c r="E318" s="26">
        <f>SUM(E323+E319)</f>
        <v>0</v>
      </c>
      <c r="F318" s="26">
        <f t="shared" si="5"/>
        <v>0</v>
      </c>
      <c r="G318" s="7"/>
      <c r="H318" s="7"/>
      <c r="I318" s="7"/>
      <c r="J318" s="7"/>
    </row>
    <row r="319" spans="1:10" s="2" customFormat="1" ht="12.75">
      <c r="A319" s="132">
        <v>482100</v>
      </c>
      <c r="B319" s="12"/>
      <c r="C319" s="13" t="s">
        <v>57</v>
      </c>
      <c r="D319" s="27">
        <f>SUM(D320:D322)</f>
        <v>0</v>
      </c>
      <c r="E319" s="27">
        <f>SUM(E320:E322)</f>
        <v>0</v>
      </c>
      <c r="F319" s="27">
        <f t="shared" si="5"/>
        <v>0</v>
      </c>
      <c r="G319" s="7"/>
      <c r="H319" s="7"/>
      <c r="I319" s="7"/>
      <c r="J319" s="7"/>
    </row>
    <row r="320" spans="1:10" s="2" customFormat="1" ht="12.75">
      <c r="A320" s="113">
        <v>482111</v>
      </c>
      <c r="B320" s="6"/>
      <c r="C320" s="7" t="s">
        <v>181</v>
      </c>
      <c r="D320" s="24"/>
      <c r="E320" s="24"/>
      <c r="F320" s="24">
        <f t="shared" si="5"/>
        <v>0</v>
      </c>
      <c r="G320" s="7"/>
      <c r="H320" s="7"/>
      <c r="I320" s="7"/>
      <c r="J320" s="7"/>
    </row>
    <row r="321" spans="1:10" s="2" customFormat="1" ht="12.75">
      <c r="A321" s="113">
        <v>482131</v>
      </c>
      <c r="B321" s="6"/>
      <c r="C321" s="7" t="s">
        <v>182</v>
      </c>
      <c r="D321" s="24"/>
      <c r="E321" s="24"/>
      <c r="F321" s="24">
        <f t="shared" si="5"/>
        <v>0</v>
      </c>
      <c r="G321" s="7"/>
      <c r="H321" s="7"/>
      <c r="I321" s="7"/>
      <c r="J321" s="7"/>
    </row>
    <row r="322" spans="1:10" s="2" customFormat="1" ht="12.75">
      <c r="A322" s="113">
        <v>482191</v>
      </c>
      <c r="B322" s="6"/>
      <c r="C322" s="7" t="s">
        <v>57</v>
      </c>
      <c r="D322" s="24"/>
      <c r="E322" s="24"/>
      <c r="F322" s="24">
        <f t="shared" si="5"/>
        <v>0</v>
      </c>
      <c r="G322" s="7"/>
      <c r="H322" s="7"/>
      <c r="I322" s="7"/>
      <c r="J322" s="7"/>
    </row>
    <row r="323" spans="1:10" s="2" customFormat="1" ht="12.75">
      <c r="A323" s="132">
        <v>482200</v>
      </c>
      <c r="B323" s="12"/>
      <c r="C323" s="13" t="s">
        <v>58</v>
      </c>
      <c r="D323" s="27">
        <f>SUM(D324:D325)</f>
        <v>0</v>
      </c>
      <c r="E323" s="27">
        <f>SUM(E324:E325)</f>
        <v>0</v>
      </c>
      <c r="F323" s="27">
        <f t="shared" si="5"/>
        <v>0</v>
      </c>
      <c r="G323" s="7"/>
      <c r="H323" s="7"/>
      <c r="I323" s="7"/>
      <c r="J323" s="7"/>
    </row>
    <row r="324" spans="1:10" s="2" customFormat="1" ht="12.75">
      <c r="A324" s="113">
        <v>482211</v>
      </c>
      <c r="B324" s="6"/>
      <c r="C324" s="7" t="s">
        <v>183</v>
      </c>
      <c r="D324" s="24"/>
      <c r="E324" s="24"/>
      <c r="F324" s="24">
        <f t="shared" si="5"/>
        <v>0</v>
      </c>
      <c r="G324" s="7"/>
      <c r="H324" s="7"/>
      <c r="I324" s="7"/>
      <c r="J324" s="7"/>
    </row>
    <row r="325" spans="1:10" s="2" customFormat="1" ht="12.75">
      <c r="A325" s="113">
        <v>482251</v>
      </c>
      <c r="B325" s="6"/>
      <c r="C325" s="7" t="s">
        <v>184</v>
      </c>
      <c r="D325" s="24"/>
      <c r="E325" s="24"/>
      <c r="F325" s="24">
        <f t="shared" si="5"/>
        <v>0</v>
      </c>
      <c r="G325" s="7"/>
      <c r="H325" s="7"/>
      <c r="I325" s="7"/>
      <c r="J325" s="7"/>
    </row>
    <row r="326" spans="1:10" s="2" customFormat="1" ht="12.75">
      <c r="A326" s="131">
        <v>483000</v>
      </c>
      <c r="B326" s="3"/>
      <c r="C326" s="4" t="s">
        <v>79</v>
      </c>
      <c r="D326" s="26">
        <f>SUM(D327)</f>
        <v>0</v>
      </c>
      <c r="E326" s="26">
        <f>SUM(E327)</f>
        <v>0</v>
      </c>
      <c r="F326" s="26">
        <f t="shared" si="5"/>
        <v>0</v>
      </c>
      <c r="G326" s="7"/>
      <c r="H326" s="7"/>
      <c r="I326" s="7"/>
      <c r="J326" s="7"/>
    </row>
    <row r="327" spans="1:10" s="2" customFormat="1" ht="12.75">
      <c r="A327" s="132">
        <v>483100</v>
      </c>
      <c r="B327" s="12"/>
      <c r="C327" s="13" t="s">
        <v>79</v>
      </c>
      <c r="D327" s="27">
        <f>SUM(D328)</f>
        <v>0</v>
      </c>
      <c r="E327" s="27">
        <f>SUM(E328)</f>
        <v>0</v>
      </c>
      <c r="F327" s="27">
        <f t="shared" si="5"/>
        <v>0</v>
      </c>
      <c r="G327" s="7"/>
      <c r="H327" s="7"/>
      <c r="I327" s="7"/>
      <c r="J327" s="7"/>
    </row>
    <row r="328" spans="1:10" s="2" customFormat="1" ht="12.75">
      <c r="A328" s="113">
        <v>483111</v>
      </c>
      <c r="B328" s="6"/>
      <c r="C328" s="7" t="s">
        <v>79</v>
      </c>
      <c r="D328" s="24"/>
      <c r="E328" s="24"/>
      <c r="F328" s="24">
        <f t="shared" si="5"/>
        <v>0</v>
      </c>
      <c r="G328" s="7"/>
      <c r="H328" s="7"/>
      <c r="I328" s="7"/>
      <c r="J328" s="7"/>
    </row>
    <row r="329" spans="1:10" s="2" customFormat="1" ht="25.5">
      <c r="A329" s="131">
        <v>485000</v>
      </c>
      <c r="B329" s="3"/>
      <c r="C329" s="4" t="s">
        <v>270</v>
      </c>
      <c r="D329" s="26">
        <f>D330</f>
        <v>0</v>
      </c>
      <c r="E329" s="26">
        <f>E330</f>
        <v>0</v>
      </c>
      <c r="F329" s="26">
        <f t="shared" si="5"/>
        <v>0</v>
      </c>
      <c r="G329" s="7"/>
      <c r="H329" s="7"/>
      <c r="I329" s="7"/>
      <c r="J329" s="7"/>
    </row>
    <row r="330" spans="1:10" s="2" customFormat="1" ht="25.5">
      <c r="A330" s="132">
        <v>485100</v>
      </c>
      <c r="B330" s="12"/>
      <c r="C330" s="13" t="s">
        <v>270</v>
      </c>
      <c r="D330" s="27">
        <f>D331</f>
        <v>0</v>
      </c>
      <c r="E330" s="27">
        <f>E331</f>
        <v>0</v>
      </c>
      <c r="F330" s="27">
        <f t="shared" si="5"/>
        <v>0</v>
      </c>
      <c r="G330" s="7"/>
      <c r="H330" s="7"/>
      <c r="I330" s="7"/>
      <c r="J330" s="7"/>
    </row>
    <row r="331" spans="1:10" s="2" customFormat="1" ht="12.75">
      <c r="A331" s="113">
        <v>485119</v>
      </c>
      <c r="B331" s="6"/>
      <c r="C331" s="67" t="s">
        <v>271</v>
      </c>
      <c r="D331" s="24"/>
      <c r="E331" s="24"/>
      <c r="F331" s="24">
        <f t="shared" si="5"/>
        <v>0</v>
      </c>
      <c r="G331" s="7"/>
      <c r="H331" s="7"/>
      <c r="I331" s="7"/>
      <c r="J331" s="7"/>
    </row>
    <row r="332" spans="1:10" s="2" customFormat="1" ht="12.75">
      <c r="A332" s="112">
        <v>510000</v>
      </c>
      <c r="B332" s="10"/>
      <c r="C332" s="11" t="s">
        <v>80</v>
      </c>
      <c r="D332" s="28">
        <f>SUM(D333+D352+D371)</f>
        <v>0</v>
      </c>
      <c r="E332" s="28">
        <f>SUM(E333+E352+E371)</f>
        <v>0</v>
      </c>
      <c r="F332" s="28">
        <f t="shared" si="5"/>
        <v>0</v>
      </c>
      <c r="G332" s="7"/>
      <c r="H332" s="7"/>
      <c r="I332" s="7"/>
      <c r="J332" s="7"/>
    </row>
    <row r="333" spans="1:10" s="2" customFormat="1" ht="12.75">
      <c r="A333" s="131">
        <v>511000</v>
      </c>
      <c r="B333" s="3"/>
      <c r="C333" s="4" t="s">
        <v>40</v>
      </c>
      <c r="D333" s="26">
        <f>SUM(D347+D334+D336+D342)</f>
        <v>0</v>
      </c>
      <c r="E333" s="26">
        <f>SUM(E347+E334+E336+E342)</f>
        <v>0</v>
      </c>
      <c r="F333" s="26">
        <f t="shared" si="5"/>
        <v>0</v>
      </c>
      <c r="G333" s="7"/>
      <c r="H333" s="7"/>
      <c r="I333" s="7"/>
      <c r="J333" s="7"/>
    </row>
    <row r="334" spans="1:10" s="2" customFormat="1" ht="12.75">
      <c r="A334" s="132">
        <v>511100</v>
      </c>
      <c r="B334" s="12"/>
      <c r="C334" s="13" t="s">
        <v>63</v>
      </c>
      <c r="D334" s="27">
        <f>D335</f>
        <v>0</v>
      </c>
      <c r="E334" s="27">
        <f>E335</f>
        <v>0</v>
      </c>
      <c r="F334" s="27">
        <f t="shared" si="5"/>
        <v>0</v>
      </c>
      <c r="G334" s="7"/>
      <c r="H334" s="7"/>
      <c r="I334" s="7"/>
      <c r="J334" s="7"/>
    </row>
    <row r="335" spans="1:10" s="2" customFormat="1" ht="12.75">
      <c r="A335" s="114">
        <v>511112</v>
      </c>
      <c r="B335" s="15"/>
      <c r="C335" s="14" t="s">
        <v>272</v>
      </c>
      <c r="D335" s="47"/>
      <c r="E335" s="47"/>
      <c r="F335" s="24">
        <f t="shared" si="5"/>
        <v>0</v>
      </c>
      <c r="G335" s="7"/>
      <c r="H335" s="7"/>
      <c r="I335" s="7"/>
      <c r="J335" s="7"/>
    </row>
    <row r="336" spans="1:10" s="2" customFormat="1" ht="12.75">
      <c r="A336" s="132">
        <v>511200</v>
      </c>
      <c r="B336" s="12"/>
      <c r="C336" s="13" t="s">
        <v>64</v>
      </c>
      <c r="D336" s="27">
        <f>SUM(D337:D341)</f>
        <v>0</v>
      </c>
      <c r="E336" s="27">
        <f>SUM(E337:E341)</f>
        <v>0</v>
      </c>
      <c r="F336" s="27">
        <f t="shared" si="5"/>
        <v>0</v>
      </c>
      <c r="G336" s="7"/>
      <c r="H336" s="7"/>
      <c r="I336" s="7"/>
      <c r="J336" s="7"/>
    </row>
    <row r="337" spans="1:10" s="2" customFormat="1" ht="12.75">
      <c r="A337" s="114">
        <v>511211</v>
      </c>
      <c r="B337" s="15"/>
      <c r="C337" s="14" t="s">
        <v>273</v>
      </c>
      <c r="D337" s="47"/>
      <c r="E337" s="47"/>
      <c r="F337" s="24">
        <f t="shared" si="5"/>
        <v>0</v>
      </c>
      <c r="G337" s="7"/>
      <c r="H337" s="7"/>
      <c r="I337" s="7"/>
      <c r="J337" s="7"/>
    </row>
    <row r="338" spans="1:10" s="2" customFormat="1" ht="12.75">
      <c r="A338" s="114">
        <v>511212</v>
      </c>
      <c r="B338" s="15"/>
      <c r="C338" s="14" t="s">
        <v>274</v>
      </c>
      <c r="D338" s="47"/>
      <c r="E338" s="47"/>
      <c r="F338" s="24">
        <f t="shared" si="5"/>
        <v>0</v>
      </c>
      <c r="G338" s="7"/>
      <c r="H338" s="7"/>
      <c r="I338" s="7"/>
      <c r="J338" s="7"/>
    </row>
    <row r="339" spans="1:10" s="2" customFormat="1" ht="12.75">
      <c r="A339" s="114">
        <v>511222</v>
      </c>
      <c r="B339" s="15"/>
      <c r="C339" s="14" t="s">
        <v>275</v>
      </c>
      <c r="D339" s="47"/>
      <c r="E339" s="47"/>
      <c r="F339" s="24">
        <f t="shared" si="5"/>
        <v>0</v>
      </c>
      <c r="G339" s="7"/>
      <c r="H339" s="7"/>
      <c r="I339" s="7"/>
      <c r="J339" s="7"/>
    </row>
    <row r="340" spans="1:10" s="2" customFormat="1" ht="12.75">
      <c r="A340" s="114">
        <v>511223</v>
      </c>
      <c r="B340" s="15"/>
      <c r="C340" s="14" t="s">
        <v>276</v>
      </c>
      <c r="D340" s="47"/>
      <c r="E340" s="47"/>
      <c r="F340" s="24">
        <f t="shared" si="5"/>
        <v>0</v>
      </c>
      <c r="G340" s="7"/>
      <c r="H340" s="7"/>
      <c r="I340" s="7"/>
      <c r="J340" s="7"/>
    </row>
    <row r="341" spans="1:10" s="2" customFormat="1" ht="12.75">
      <c r="A341" s="114">
        <v>511292</v>
      </c>
      <c r="B341" s="15"/>
      <c r="C341" s="14" t="s">
        <v>277</v>
      </c>
      <c r="D341" s="47"/>
      <c r="E341" s="47"/>
      <c r="F341" s="24">
        <f t="shared" si="5"/>
        <v>0</v>
      </c>
      <c r="G341" s="7"/>
      <c r="H341" s="7"/>
      <c r="I341" s="7"/>
      <c r="J341" s="7"/>
    </row>
    <row r="342" spans="1:10" s="2" customFormat="1" ht="12.75">
      <c r="A342" s="132">
        <v>511300</v>
      </c>
      <c r="B342" s="12"/>
      <c r="C342" s="13" t="s">
        <v>65</v>
      </c>
      <c r="D342" s="27">
        <f>SUM(D343:D346)</f>
        <v>0</v>
      </c>
      <c r="E342" s="27">
        <f>SUM(E343:E346)</f>
        <v>0</v>
      </c>
      <c r="F342" s="27">
        <f t="shared" si="5"/>
        <v>0</v>
      </c>
      <c r="G342" s="7"/>
      <c r="H342" s="7"/>
      <c r="I342" s="7"/>
      <c r="J342" s="7"/>
    </row>
    <row r="343" spans="1:10" s="2" customFormat="1" ht="12.75">
      <c r="A343" s="114">
        <v>511321</v>
      </c>
      <c r="B343" s="15"/>
      <c r="C343" s="14" t="s">
        <v>278</v>
      </c>
      <c r="D343" s="47"/>
      <c r="E343" s="47"/>
      <c r="F343" s="24">
        <f t="shared" si="5"/>
        <v>0</v>
      </c>
      <c r="G343" s="7"/>
      <c r="H343" s="7"/>
      <c r="I343" s="7"/>
      <c r="J343" s="7"/>
    </row>
    <row r="344" spans="1:10" s="2" customFormat="1" ht="12.75">
      <c r="A344" s="114">
        <v>511323</v>
      </c>
      <c r="B344" s="15"/>
      <c r="C344" s="14" t="s">
        <v>279</v>
      </c>
      <c r="D344" s="47"/>
      <c r="E344" s="47"/>
      <c r="F344" s="24">
        <f t="shared" si="5"/>
        <v>0</v>
      </c>
      <c r="G344" s="7"/>
      <c r="H344" s="7"/>
      <c r="I344" s="7"/>
      <c r="J344" s="7"/>
    </row>
    <row r="345" spans="1:12" ht="25.5">
      <c r="A345" s="134">
        <v>511331</v>
      </c>
      <c r="B345" s="16"/>
      <c r="C345" s="14" t="s">
        <v>280</v>
      </c>
      <c r="D345" s="24"/>
      <c r="E345" s="24"/>
      <c r="F345" s="24">
        <f t="shared" si="5"/>
        <v>0</v>
      </c>
      <c r="G345" s="29"/>
      <c r="H345" s="29"/>
      <c r="I345" s="29"/>
      <c r="J345" s="29"/>
      <c r="K345" s="2"/>
      <c r="L345" s="2"/>
    </row>
    <row r="346" spans="1:12" ht="12.75">
      <c r="A346" s="134">
        <v>511341</v>
      </c>
      <c r="B346" s="16"/>
      <c r="C346" s="29" t="s">
        <v>281</v>
      </c>
      <c r="D346" s="24"/>
      <c r="E346" s="24"/>
      <c r="F346" s="24">
        <f t="shared" si="5"/>
        <v>0</v>
      </c>
      <c r="G346" s="29"/>
      <c r="H346" s="29"/>
      <c r="I346" s="29"/>
      <c r="J346" s="29"/>
      <c r="K346" s="2"/>
      <c r="L346" s="2"/>
    </row>
    <row r="347" spans="1:10" s="2" customFormat="1" ht="12.75">
      <c r="A347" s="132">
        <v>511400</v>
      </c>
      <c r="B347" s="12"/>
      <c r="C347" s="13" t="s">
        <v>185</v>
      </c>
      <c r="D347" s="27">
        <f>SUM(D348:D351)</f>
        <v>0</v>
      </c>
      <c r="E347" s="27">
        <f>SUM(E348:E351)</f>
        <v>0</v>
      </c>
      <c r="F347" s="27">
        <f t="shared" si="5"/>
        <v>0</v>
      </c>
      <c r="G347" s="7"/>
      <c r="H347" s="7"/>
      <c r="I347" s="7"/>
      <c r="J347" s="7"/>
    </row>
    <row r="348" spans="1:10" s="2" customFormat="1" ht="12.75">
      <c r="A348" s="113">
        <v>511411</v>
      </c>
      <c r="B348" s="6"/>
      <c r="C348" s="7" t="s">
        <v>282</v>
      </c>
      <c r="D348" s="24"/>
      <c r="E348" s="24"/>
      <c r="F348" s="24">
        <f>SUM(D348+E348)</f>
        <v>0</v>
      </c>
      <c r="G348" s="7"/>
      <c r="H348" s="7"/>
      <c r="I348" s="7"/>
      <c r="J348" s="7"/>
    </row>
    <row r="349" spans="1:12" ht="12.75">
      <c r="A349" s="134">
        <v>511431</v>
      </c>
      <c r="B349" s="16"/>
      <c r="C349" s="29" t="s">
        <v>283</v>
      </c>
      <c r="D349" s="24"/>
      <c r="E349" s="24"/>
      <c r="F349" s="24">
        <f>SUM(D349+E349)</f>
        <v>0</v>
      </c>
      <c r="G349" s="29"/>
      <c r="H349" s="29"/>
      <c r="I349" s="29"/>
      <c r="J349" s="29"/>
      <c r="K349" s="2"/>
      <c r="L349" s="2"/>
    </row>
    <row r="350" spans="1:10" s="2" customFormat="1" ht="12.75">
      <c r="A350" s="113">
        <v>511441</v>
      </c>
      <c r="B350" s="6"/>
      <c r="C350" s="7" t="s">
        <v>284</v>
      </c>
      <c r="D350" s="24"/>
      <c r="E350" s="24"/>
      <c r="F350" s="24">
        <f>SUM(D350+E350)</f>
        <v>0</v>
      </c>
      <c r="G350" s="7"/>
      <c r="H350" s="7"/>
      <c r="I350" s="7"/>
      <c r="J350" s="7"/>
    </row>
    <row r="351" spans="1:12" ht="12.75">
      <c r="A351" s="134">
        <v>511451</v>
      </c>
      <c r="B351" s="16"/>
      <c r="C351" s="29" t="s">
        <v>285</v>
      </c>
      <c r="D351" s="24"/>
      <c r="E351" s="24"/>
      <c r="F351" s="24">
        <f>SUM(D351+E351)</f>
        <v>0</v>
      </c>
      <c r="G351" s="29"/>
      <c r="H351" s="29"/>
      <c r="I351" s="29"/>
      <c r="J351" s="29"/>
      <c r="K351" s="2"/>
      <c r="L351" s="2"/>
    </row>
    <row r="352" spans="1:10" s="2" customFormat="1" ht="12.75">
      <c r="A352" s="131">
        <v>512000</v>
      </c>
      <c r="B352" s="3"/>
      <c r="C352" s="4" t="s">
        <v>41</v>
      </c>
      <c r="D352" s="26">
        <f>SUM(D353+D355+D368)</f>
        <v>0</v>
      </c>
      <c r="E352" s="26">
        <f>SUM(E353+E355+E368)</f>
        <v>0</v>
      </c>
      <c r="F352" s="26">
        <f aca="true" t="shared" si="6" ref="F352:F378">SUM(D352+E352)</f>
        <v>0</v>
      </c>
      <c r="G352" s="7"/>
      <c r="H352" s="7"/>
      <c r="I352" s="7"/>
      <c r="J352" s="7"/>
    </row>
    <row r="353" spans="1:10" s="2" customFormat="1" ht="12.75">
      <c r="A353" s="132">
        <v>512100</v>
      </c>
      <c r="B353" s="12"/>
      <c r="C353" s="13" t="s">
        <v>66</v>
      </c>
      <c r="D353" s="27">
        <f>SUM(D354)</f>
        <v>0</v>
      </c>
      <c r="E353" s="27">
        <f>SUM(E354)</f>
        <v>0</v>
      </c>
      <c r="F353" s="27">
        <f t="shared" si="6"/>
        <v>0</v>
      </c>
      <c r="G353" s="7"/>
      <c r="H353" s="7"/>
      <c r="I353" s="7"/>
      <c r="J353" s="7"/>
    </row>
    <row r="354" spans="1:10" s="2" customFormat="1" ht="12.75">
      <c r="A354" s="113">
        <v>512111</v>
      </c>
      <c r="B354" s="6"/>
      <c r="C354" s="7" t="s">
        <v>186</v>
      </c>
      <c r="D354" s="24"/>
      <c r="E354" s="24"/>
      <c r="F354" s="24">
        <f t="shared" si="6"/>
        <v>0</v>
      </c>
      <c r="G354" s="7"/>
      <c r="H354" s="7"/>
      <c r="I354" s="7"/>
      <c r="J354" s="7"/>
    </row>
    <row r="355" spans="1:10" s="2" customFormat="1" ht="12.75">
      <c r="A355" s="132">
        <v>512200</v>
      </c>
      <c r="B355" s="12"/>
      <c r="C355" s="13" t="s">
        <v>67</v>
      </c>
      <c r="D355" s="27">
        <f>SUM(D356:D367)</f>
        <v>0</v>
      </c>
      <c r="E355" s="27">
        <f>SUM(E356:E366)</f>
        <v>0</v>
      </c>
      <c r="F355" s="27">
        <f t="shared" si="6"/>
        <v>0</v>
      </c>
      <c r="G355" s="7"/>
      <c r="H355" s="7"/>
      <c r="I355" s="7"/>
      <c r="J355" s="7"/>
    </row>
    <row r="356" spans="1:10" s="2" customFormat="1" ht="12.75">
      <c r="A356" s="113">
        <v>512211</v>
      </c>
      <c r="B356" s="6"/>
      <c r="C356" s="7" t="s">
        <v>162</v>
      </c>
      <c r="D356" s="24"/>
      <c r="E356" s="24"/>
      <c r="F356" s="24">
        <f t="shared" si="6"/>
        <v>0</v>
      </c>
      <c r="G356" s="7"/>
      <c r="H356" s="7"/>
      <c r="I356" s="7"/>
      <c r="J356" s="7"/>
    </row>
    <row r="357" spans="1:10" s="2" customFormat="1" ht="12.75">
      <c r="A357" s="113">
        <v>512212</v>
      </c>
      <c r="B357" s="6"/>
      <c r="C357" s="7" t="s">
        <v>187</v>
      </c>
      <c r="D357" s="24"/>
      <c r="E357" s="24"/>
      <c r="F357" s="24">
        <f t="shared" si="6"/>
        <v>0</v>
      </c>
      <c r="G357" s="7"/>
      <c r="H357" s="7"/>
      <c r="I357" s="7"/>
      <c r="J357" s="7"/>
    </row>
    <row r="358" spans="1:10" s="2" customFormat="1" ht="12.75">
      <c r="A358" s="113">
        <v>512221</v>
      </c>
      <c r="B358" s="6"/>
      <c r="C358" s="7" t="s">
        <v>163</v>
      </c>
      <c r="D358" s="24"/>
      <c r="E358" s="24"/>
      <c r="F358" s="24">
        <f t="shared" si="6"/>
        <v>0</v>
      </c>
      <c r="G358" s="7"/>
      <c r="H358" s="7"/>
      <c r="I358" s="7"/>
      <c r="J358" s="7"/>
    </row>
    <row r="359" spans="1:10" s="2" customFormat="1" ht="12.75">
      <c r="A359" s="113">
        <v>512222</v>
      </c>
      <c r="B359" s="6"/>
      <c r="C359" s="7" t="s">
        <v>188</v>
      </c>
      <c r="D359" s="24"/>
      <c r="E359" s="24"/>
      <c r="F359" s="24">
        <f t="shared" si="6"/>
        <v>0</v>
      </c>
      <c r="G359" s="7"/>
      <c r="H359" s="7"/>
      <c r="I359" s="7"/>
      <c r="J359" s="7"/>
    </row>
    <row r="360" spans="1:10" s="2" customFormat="1" ht="12.75">
      <c r="A360" s="113">
        <v>512223</v>
      </c>
      <c r="B360" s="6"/>
      <c r="C360" s="7" t="s">
        <v>286</v>
      </c>
      <c r="D360" s="24"/>
      <c r="E360" s="24"/>
      <c r="F360" s="24">
        <f t="shared" si="6"/>
        <v>0</v>
      </c>
      <c r="G360" s="7"/>
      <c r="H360" s="7"/>
      <c r="I360" s="7"/>
      <c r="J360" s="7"/>
    </row>
    <row r="361" spans="1:10" s="2" customFormat="1" ht="12.75">
      <c r="A361" s="113">
        <v>512231</v>
      </c>
      <c r="B361" s="6"/>
      <c r="C361" s="7" t="s">
        <v>189</v>
      </c>
      <c r="D361" s="24"/>
      <c r="E361" s="24"/>
      <c r="F361" s="24">
        <f t="shared" si="6"/>
        <v>0</v>
      </c>
      <c r="G361" s="7"/>
      <c r="H361" s="7"/>
      <c r="I361" s="7"/>
      <c r="J361" s="7"/>
    </row>
    <row r="362" spans="1:10" s="2" customFormat="1" ht="12.75">
      <c r="A362" s="113">
        <v>512232</v>
      </c>
      <c r="B362" s="6"/>
      <c r="C362" s="7" t="s">
        <v>190</v>
      </c>
      <c r="D362" s="24"/>
      <c r="E362" s="24"/>
      <c r="F362" s="24">
        <f t="shared" si="6"/>
        <v>0</v>
      </c>
      <c r="G362" s="7"/>
      <c r="H362" s="7"/>
      <c r="I362" s="7"/>
      <c r="J362" s="7"/>
    </row>
    <row r="363" spans="1:10" s="2" customFormat="1" ht="12.75">
      <c r="A363" s="113">
        <v>512233</v>
      </c>
      <c r="B363" s="6"/>
      <c r="C363" s="7" t="s">
        <v>191</v>
      </c>
      <c r="D363" s="24"/>
      <c r="E363" s="24"/>
      <c r="F363" s="24">
        <f t="shared" si="6"/>
        <v>0</v>
      </c>
      <c r="G363" s="7"/>
      <c r="H363" s="7"/>
      <c r="I363" s="7"/>
      <c r="J363" s="7"/>
    </row>
    <row r="364" spans="1:10" s="2" customFormat="1" ht="12.75">
      <c r="A364" s="113">
        <v>512241</v>
      </c>
      <c r="B364" s="6"/>
      <c r="C364" s="7" t="s">
        <v>192</v>
      </c>
      <c r="D364" s="24"/>
      <c r="E364" s="24"/>
      <c r="F364" s="24">
        <f t="shared" si="6"/>
        <v>0</v>
      </c>
      <c r="G364" s="7"/>
      <c r="H364" s="7"/>
      <c r="I364" s="7"/>
      <c r="J364" s="7"/>
    </row>
    <row r="365" spans="1:10" s="2" customFormat="1" ht="12.75">
      <c r="A365" s="113">
        <v>512242</v>
      </c>
      <c r="B365" s="6"/>
      <c r="C365" s="7" t="s">
        <v>193</v>
      </c>
      <c r="D365" s="24"/>
      <c r="E365" s="24"/>
      <c r="F365" s="24">
        <f t="shared" si="6"/>
        <v>0</v>
      </c>
      <c r="G365" s="7"/>
      <c r="H365" s="7"/>
      <c r="I365" s="7"/>
      <c r="J365" s="7"/>
    </row>
    <row r="366" spans="1:10" s="2" customFormat="1" ht="12.75">
      <c r="A366" s="113">
        <v>512252</v>
      </c>
      <c r="B366" s="6"/>
      <c r="C366" s="7" t="s">
        <v>287</v>
      </c>
      <c r="D366" s="24"/>
      <c r="E366" s="24"/>
      <c r="F366" s="24">
        <f t="shared" si="6"/>
        <v>0</v>
      </c>
      <c r="G366" s="7"/>
      <c r="H366" s="7"/>
      <c r="I366" s="7"/>
      <c r="J366" s="7"/>
    </row>
    <row r="367" spans="1:10" s="2" customFormat="1" ht="12.75">
      <c r="A367" s="113">
        <v>512631</v>
      </c>
      <c r="B367" s="6"/>
      <c r="C367" s="7" t="s">
        <v>298</v>
      </c>
      <c r="D367" s="24"/>
      <c r="E367" s="24"/>
      <c r="F367" s="24">
        <f>SUM(D367:E367)</f>
        <v>0</v>
      </c>
      <c r="G367" s="7"/>
      <c r="H367" s="7"/>
      <c r="I367" s="7"/>
      <c r="J367" s="7"/>
    </row>
    <row r="368" spans="1:10" s="2" customFormat="1" ht="25.5">
      <c r="A368" s="132">
        <v>512900</v>
      </c>
      <c r="B368" s="12"/>
      <c r="C368" s="13" t="s">
        <v>68</v>
      </c>
      <c r="D368" s="27">
        <f>SUM(D369:D370)</f>
        <v>0</v>
      </c>
      <c r="E368" s="27">
        <f>SUM(E369:E370)</f>
        <v>0</v>
      </c>
      <c r="F368" s="27">
        <f t="shared" si="6"/>
        <v>0</v>
      </c>
      <c r="G368" s="7"/>
      <c r="H368" s="7"/>
      <c r="I368" s="7"/>
      <c r="J368" s="7"/>
    </row>
    <row r="369" spans="1:10" s="2" customFormat="1" ht="12.75">
      <c r="A369" s="113">
        <v>512931</v>
      </c>
      <c r="B369" s="6"/>
      <c r="C369" s="7" t="s">
        <v>288</v>
      </c>
      <c r="D369" s="24"/>
      <c r="E369" s="24"/>
      <c r="F369" s="24">
        <f t="shared" si="6"/>
        <v>0</v>
      </c>
      <c r="G369" s="7"/>
      <c r="H369" s="7"/>
      <c r="I369" s="7"/>
      <c r="J369" s="7"/>
    </row>
    <row r="370" spans="1:10" s="2" customFormat="1" ht="12.75">
      <c r="A370" s="113">
        <v>512932</v>
      </c>
      <c r="B370" s="6"/>
      <c r="C370" s="7" t="s">
        <v>289</v>
      </c>
      <c r="D370" s="24"/>
      <c r="E370" s="24"/>
      <c r="F370" s="24">
        <f t="shared" si="6"/>
        <v>0</v>
      </c>
      <c r="G370" s="7"/>
      <c r="H370" s="7"/>
      <c r="I370" s="7"/>
      <c r="J370" s="7"/>
    </row>
    <row r="371" spans="1:10" s="2" customFormat="1" ht="12.75">
      <c r="A371" s="131">
        <v>515000</v>
      </c>
      <c r="B371" s="3"/>
      <c r="C371" s="4" t="s">
        <v>81</v>
      </c>
      <c r="D371" s="26">
        <f>SUM(D372)</f>
        <v>0</v>
      </c>
      <c r="E371" s="26">
        <f>SUM(E372)</f>
        <v>0</v>
      </c>
      <c r="F371" s="26">
        <f t="shared" si="6"/>
        <v>0</v>
      </c>
      <c r="G371" s="7"/>
      <c r="H371" s="7"/>
      <c r="I371" s="7"/>
      <c r="J371" s="7"/>
    </row>
    <row r="372" spans="1:10" s="2" customFormat="1" ht="12.75">
      <c r="A372" s="132">
        <v>515100</v>
      </c>
      <c r="B372" s="12"/>
      <c r="C372" s="13" t="s">
        <v>81</v>
      </c>
      <c r="D372" s="27">
        <f>SUM(D373:D374)</f>
        <v>0</v>
      </c>
      <c r="E372" s="27">
        <f>SUM(E373:E374)</f>
        <v>0</v>
      </c>
      <c r="F372" s="27">
        <f t="shared" si="6"/>
        <v>0</v>
      </c>
      <c r="G372" s="7"/>
      <c r="H372" s="7"/>
      <c r="I372" s="7"/>
      <c r="J372" s="7"/>
    </row>
    <row r="373" spans="1:10" s="2" customFormat="1" ht="12.75">
      <c r="A373" s="113">
        <v>515122</v>
      </c>
      <c r="B373" s="6"/>
      <c r="C373" s="7" t="s">
        <v>304</v>
      </c>
      <c r="D373" s="24"/>
      <c r="E373" s="24"/>
      <c r="F373" s="24">
        <f t="shared" si="6"/>
        <v>0</v>
      </c>
      <c r="G373" s="7"/>
      <c r="H373" s="7"/>
      <c r="I373" s="7"/>
      <c r="J373" s="7"/>
    </row>
    <row r="374" spans="1:10" s="2" customFormat="1" ht="12.75">
      <c r="A374" s="113">
        <v>515192</v>
      </c>
      <c r="B374" s="6"/>
      <c r="C374" s="7" t="s">
        <v>194</v>
      </c>
      <c r="D374" s="24"/>
      <c r="E374" s="24"/>
      <c r="F374" s="24">
        <f t="shared" si="6"/>
        <v>0</v>
      </c>
      <c r="G374" s="7"/>
      <c r="H374" s="7"/>
      <c r="I374" s="7"/>
      <c r="J374" s="7"/>
    </row>
    <row r="375" spans="1:10" s="2" customFormat="1" ht="12.75">
      <c r="A375" s="112">
        <v>520000</v>
      </c>
      <c r="B375" s="10"/>
      <c r="C375" s="11" t="s">
        <v>290</v>
      </c>
      <c r="D375" s="28">
        <f aca="true" t="shared" si="7" ref="D375:E377">D376</f>
        <v>0</v>
      </c>
      <c r="E375" s="28">
        <f t="shared" si="7"/>
        <v>0</v>
      </c>
      <c r="F375" s="28">
        <f>D375+E375</f>
        <v>0</v>
      </c>
      <c r="G375" s="7"/>
      <c r="H375" s="7"/>
      <c r="I375" s="7"/>
      <c r="J375" s="7"/>
    </row>
    <row r="376" spans="1:10" s="2" customFormat="1" ht="12.75">
      <c r="A376" s="131">
        <v>521000</v>
      </c>
      <c r="B376" s="3"/>
      <c r="C376" s="4" t="s">
        <v>69</v>
      </c>
      <c r="D376" s="26">
        <f t="shared" si="7"/>
        <v>0</v>
      </c>
      <c r="E376" s="26">
        <f t="shared" si="7"/>
        <v>0</v>
      </c>
      <c r="F376" s="26">
        <f t="shared" si="6"/>
        <v>0</v>
      </c>
      <c r="G376" s="7"/>
      <c r="H376" s="7"/>
      <c r="I376" s="7"/>
      <c r="J376" s="7"/>
    </row>
    <row r="377" spans="1:10" s="2" customFormat="1" ht="12.75">
      <c r="A377" s="132">
        <v>521100</v>
      </c>
      <c r="B377" s="12"/>
      <c r="C377" s="13" t="s">
        <v>69</v>
      </c>
      <c r="D377" s="27">
        <f t="shared" si="7"/>
        <v>0</v>
      </c>
      <c r="E377" s="27">
        <f t="shared" si="7"/>
        <v>0</v>
      </c>
      <c r="F377" s="27">
        <f>SUM(D377+E377)</f>
        <v>0</v>
      </c>
      <c r="G377" s="7"/>
      <c r="H377" s="7"/>
      <c r="I377" s="7"/>
      <c r="J377" s="7"/>
    </row>
    <row r="378" spans="1:10" s="2" customFormat="1" ht="12.75">
      <c r="A378" s="113">
        <v>521111</v>
      </c>
      <c r="B378" s="6"/>
      <c r="C378" s="7" t="s">
        <v>69</v>
      </c>
      <c r="D378" s="24"/>
      <c r="E378" s="24"/>
      <c r="F378" s="24">
        <f t="shared" si="6"/>
        <v>0</v>
      </c>
      <c r="G378" s="7"/>
      <c r="H378" s="7"/>
      <c r="I378" s="7"/>
      <c r="J378" s="7"/>
    </row>
    <row r="379" spans="1:10" s="2" customFormat="1" ht="12.75">
      <c r="A379" s="112">
        <v>540000</v>
      </c>
      <c r="B379" s="10"/>
      <c r="C379" s="11" t="s">
        <v>291</v>
      </c>
      <c r="D379" s="28">
        <f aca="true" t="shared" si="8" ref="D379:E381">D380</f>
        <v>0</v>
      </c>
      <c r="E379" s="28">
        <f t="shared" si="8"/>
        <v>0</v>
      </c>
      <c r="F379" s="28">
        <f>D379+E379</f>
        <v>0</v>
      </c>
      <c r="G379" s="7"/>
      <c r="H379" s="7"/>
      <c r="I379" s="7"/>
      <c r="J379" s="7"/>
    </row>
    <row r="380" spans="1:10" s="2" customFormat="1" ht="12.75">
      <c r="A380" s="131">
        <v>541000</v>
      </c>
      <c r="B380" s="3"/>
      <c r="C380" s="4" t="s">
        <v>42</v>
      </c>
      <c r="D380" s="26">
        <f t="shared" si="8"/>
        <v>0</v>
      </c>
      <c r="E380" s="26">
        <f t="shared" si="8"/>
        <v>0</v>
      </c>
      <c r="F380" s="26">
        <f>SUM(D380+E380)</f>
        <v>0</v>
      </c>
      <c r="G380" s="7"/>
      <c r="H380" s="7"/>
      <c r="I380" s="7"/>
      <c r="J380" s="7"/>
    </row>
    <row r="381" spans="1:10" s="2" customFormat="1" ht="12.75">
      <c r="A381" s="132">
        <v>541100</v>
      </c>
      <c r="B381" s="12"/>
      <c r="C381" s="13" t="s">
        <v>42</v>
      </c>
      <c r="D381" s="27">
        <f t="shared" si="8"/>
        <v>0</v>
      </c>
      <c r="E381" s="27">
        <f t="shared" si="8"/>
        <v>0</v>
      </c>
      <c r="F381" s="27">
        <f>SUM(D381+E381)</f>
        <v>0</v>
      </c>
      <c r="G381" s="7"/>
      <c r="H381" s="7"/>
      <c r="I381" s="7"/>
      <c r="J381" s="7"/>
    </row>
    <row r="382" spans="1:10" s="2" customFormat="1" ht="12.75">
      <c r="A382" s="113">
        <v>541112</v>
      </c>
      <c r="B382" s="6"/>
      <c r="C382" s="7" t="s">
        <v>292</v>
      </c>
      <c r="D382" s="24"/>
      <c r="E382" s="24"/>
      <c r="F382" s="24">
        <f>SUM(D382+E382)</f>
        <v>0</v>
      </c>
      <c r="G382" s="7"/>
      <c r="H382" s="7"/>
      <c r="I382" s="7"/>
      <c r="J382" s="7"/>
    </row>
    <row r="383" spans="1:10" s="2" customFormat="1" ht="12.75">
      <c r="A383" s="112">
        <v>610000</v>
      </c>
      <c r="B383" s="10"/>
      <c r="C383" s="11" t="s">
        <v>293</v>
      </c>
      <c r="D383" s="28">
        <f>D384</f>
        <v>0</v>
      </c>
      <c r="E383" s="28">
        <f>E384</f>
        <v>0</v>
      </c>
      <c r="F383" s="28">
        <f>D383+E383</f>
        <v>0</v>
      </c>
      <c r="G383" s="7"/>
      <c r="H383" s="7"/>
      <c r="I383" s="7"/>
      <c r="J383" s="7"/>
    </row>
    <row r="384" spans="1:10" s="2" customFormat="1" ht="12.75">
      <c r="A384" s="131">
        <v>612000</v>
      </c>
      <c r="B384" s="3"/>
      <c r="C384" s="4" t="s">
        <v>59</v>
      </c>
      <c r="D384" s="26">
        <f>D385</f>
        <v>0</v>
      </c>
      <c r="E384" s="26">
        <f>E385</f>
        <v>0</v>
      </c>
      <c r="F384" s="26">
        <f>SUM(D384+E384)</f>
        <v>0</v>
      </c>
      <c r="G384" s="7"/>
      <c r="H384" s="7"/>
      <c r="I384" s="7"/>
      <c r="J384" s="7"/>
    </row>
    <row r="385" spans="1:10" s="2" customFormat="1" ht="12.75">
      <c r="A385" s="132">
        <v>612300</v>
      </c>
      <c r="B385" s="12"/>
      <c r="C385" s="13" t="s">
        <v>60</v>
      </c>
      <c r="D385" s="27">
        <f>SUM(D386:D387)</f>
        <v>0</v>
      </c>
      <c r="E385" s="27">
        <f>SUM(E386:E387)</f>
        <v>0</v>
      </c>
      <c r="F385" s="27">
        <f>SUM(D385+E385)</f>
        <v>0</v>
      </c>
      <c r="G385" s="7"/>
      <c r="H385" s="7"/>
      <c r="I385" s="7"/>
      <c r="J385" s="7"/>
    </row>
    <row r="386" spans="1:10" s="2" customFormat="1" ht="12.75">
      <c r="A386" s="113">
        <v>612331</v>
      </c>
      <c r="B386" s="6"/>
      <c r="C386" s="7" t="s">
        <v>294</v>
      </c>
      <c r="D386" s="24"/>
      <c r="E386" s="24"/>
      <c r="F386" s="24">
        <f>SUM(D386+E386)</f>
        <v>0</v>
      </c>
      <c r="G386" s="7"/>
      <c r="H386" s="7"/>
      <c r="I386" s="7"/>
      <c r="J386" s="7"/>
    </row>
    <row r="387" spans="1:10" s="2" customFormat="1" ht="12.75">
      <c r="A387" s="113">
        <v>612341</v>
      </c>
      <c r="B387" s="6"/>
      <c r="C387" s="7" t="s">
        <v>295</v>
      </c>
      <c r="D387" s="24"/>
      <c r="E387" s="24"/>
      <c r="F387" s="24">
        <f>SUM(D387+E387)</f>
        <v>0</v>
      </c>
      <c r="G387" s="7"/>
      <c r="H387" s="7"/>
      <c r="I387" s="7"/>
      <c r="J387" s="7"/>
    </row>
    <row r="388" spans="1:6" s="2" customFormat="1" ht="12.75">
      <c r="A388" s="127"/>
      <c r="B388" s="69"/>
      <c r="C388" s="68"/>
      <c r="D388" s="70"/>
      <c r="E388" s="70"/>
      <c r="F388" s="70"/>
    </row>
    <row r="389" spans="7:12" ht="12.75">
      <c r="G389" s="1"/>
      <c r="H389" s="1"/>
      <c r="K389" s="2"/>
      <c r="L389" s="2"/>
    </row>
    <row r="390" spans="1:12" ht="12.75">
      <c r="A390" s="147"/>
      <c r="B390" s="147"/>
      <c r="C390" s="147"/>
      <c r="D390" s="147"/>
      <c r="E390" s="147"/>
      <c r="F390" s="147"/>
      <c r="G390" s="1"/>
      <c r="H390" s="1"/>
      <c r="K390" s="2"/>
      <c r="L390" s="2"/>
    </row>
    <row r="391" spans="1:12" ht="12.75">
      <c r="A391" s="147"/>
      <c r="B391" s="147"/>
      <c r="C391" s="147"/>
      <c r="D391" s="147"/>
      <c r="E391" s="147"/>
      <c r="F391" s="147"/>
      <c r="G391" s="1"/>
      <c r="H391" s="1"/>
      <c r="K391" s="2"/>
      <c r="L391" s="2"/>
    </row>
    <row r="392" spans="1:10" s="2" customFormat="1" ht="12.75">
      <c r="A392" s="119">
        <v>610000</v>
      </c>
      <c r="B392" s="10"/>
      <c r="C392" s="11" t="s">
        <v>293</v>
      </c>
      <c r="D392" s="28">
        <f>D393</f>
        <v>0</v>
      </c>
      <c r="E392" s="28">
        <f>E393</f>
        <v>0</v>
      </c>
      <c r="F392" s="81">
        <f>D392+E392</f>
        <v>0</v>
      </c>
      <c r="G392" s="28"/>
      <c r="H392" s="28"/>
      <c r="I392" s="7"/>
      <c r="J392" s="7"/>
    </row>
    <row r="393" spans="1:10" s="2" customFormat="1" ht="12.75">
      <c r="A393" s="120">
        <v>612000</v>
      </c>
      <c r="B393" s="3"/>
      <c r="C393" s="4" t="s">
        <v>59</v>
      </c>
      <c r="D393" s="26">
        <f>D394</f>
        <v>0</v>
      </c>
      <c r="E393" s="26">
        <f>E394</f>
        <v>0</v>
      </c>
      <c r="F393" s="88">
        <f>SUM(D393+E393)</f>
        <v>0</v>
      </c>
      <c r="G393" s="26"/>
      <c r="H393" s="26"/>
      <c r="I393" s="7"/>
      <c r="J393" s="7"/>
    </row>
    <row r="394" spans="1:10" s="2" customFormat="1" ht="12.75">
      <c r="A394" s="121">
        <v>612300</v>
      </c>
      <c r="B394" s="12"/>
      <c r="C394" s="13" t="s">
        <v>60</v>
      </c>
      <c r="D394" s="27">
        <f>SUM(D395:D396)</f>
        <v>0</v>
      </c>
      <c r="E394" s="27">
        <f>SUM(E395:E396)</f>
        <v>0</v>
      </c>
      <c r="F394" s="89">
        <f>SUM(D394+E394)</f>
        <v>0</v>
      </c>
      <c r="G394" s="27"/>
      <c r="H394" s="27"/>
      <c r="I394" s="7"/>
      <c r="J394" s="7"/>
    </row>
    <row r="395" spans="1:10" s="2" customFormat="1" ht="12.75">
      <c r="A395" s="122">
        <v>612331</v>
      </c>
      <c r="B395" s="6"/>
      <c r="C395" s="7" t="s">
        <v>294</v>
      </c>
      <c r="D395" s="24"/>
      <c r="E395" s="24"/>
      <c r="F395" s="90">
        <f>SUM(D395+E395)</f>
        <v>0</v>
      </c>
      <c r="G395" s="24"/>
      <c r="H395" s="24"/>
      <c r="I395" s="7"/>
      <c r="J395" s="7"/>
    </row>
    <row r="396" spans="1:10" s="2" customFormat="1" ht="13.5" thickBot="1">
      <c r="A396" s="126">
        <v>612341</v>
      </c>
      <c r="B396" s="8"/>
      <c r="C396" s="9" t="s">
        <v>295</v>
      </c>
      <c r="D396" s="35"/>
      <c r="E396" s="35"/>
      <c r="F396" s="91">
        <f>SUM(D396+E396)</f>
        <v>0</v>
      </c>
      <c r="G396" s="24"/>
      <c r="H396" s="24"/>
      <c r="I396" s="7"/>
      <c r="J396" s="7"/>
    </row>
    <row r="397" spans="1:8" s="2" customFormat="1" ht="12.75">
      <c r="A397" s="127"/>
      <c r="B397" s="69"/>
      <c r="C397" s="68"/>
      <c r="D397" s="70"/>
      <c r="E397" s="70"/>
      <c r="F397" s="70"/>
      <c r="G397" s="70"/>
      <c r="H397" s="70"/>
    </row>
    <row r="399" spans="1:8" ht="12.75" customHeight="1">
      <c r="A399" s="147"/>
      <c r="B399" s="147"/>
      <c r="C399" s="147"/>
      <c r="D399" s="147"/>
      <c r="E399" s="147"/>
      <c r="F399" s="147"/>
      <c r="G399" s="94"/>
      <c r="H399" s="94"/>
    </row>
    <row r="400" spans="1:8" ht="12.75">
      <c r="A400" s="147"/>
      <c r="B400" s="147"/>
      <c r="C400" s="147"/>
      <c r="D400" s="147"/>
      <c r="E400" s="147"/>
      <c r="F400" s="147"/>
      <c r="G400" s="94"/>
      <c r="H400" s="94"/>
    </row>
  </sheetData>
  <sheetProtection/>
  <mergeCells count="10">
    <mergeCell ref="A6:C6"/>
    <mergeCell ref="A7:F7"/>
    <mergeCell ref="A399:F400"/>
    <mergeCell ref="A1:F1"/>
    <mergeCell ref="A2:F2"/>
    <mergeCell ref="A3:F3"/>
    <mergeCell ref="A4:F4"/>
    <mergeCell ref="A5:F5"/>
    <mergeCell ref="A52:F52"/>
    <mergeCell ref="A390:F391"/>
  </mergeCells>
  <printOptions horizontalCentered="1"/>
  <pageMargins left="0.17" right="0.16" top="0.27" bottom="0.24" header="0.17" footer="0.16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1"/>
  <sheetViews>
    <sheetView zoomScalePageLayoutView="0" workbookViewId="0" topLeftCell="A56">
      <selection activeCell="M66" sqref="M66"/>
    </sheetView>
  </sheetViews>
  <sheetFormatPr defaultColWidth="0.13671875" defaultRowHeight="12.75"/>
  <cols>
    <col min="1" max="1" width="9.140625" style="128" customWidth="1"/>
    <col min="2" max="2" width="9.140625" style="71" customWidth="1"/>
    <col min="3" max="3" width="51.140625" style="1" customWidth="1"/>
    <col min="4" max="6" width="9.8515625" style="72" customWidth="1"/>
    <col min="7" max="7" width="10.28125" style="1" customWidth="1"/>
    <col min="8" max="8" width="9.140625" style="1" customWidth="1"/>
    <col min="9" max="10" width="9.140625" style="137" customWidth="1"/>
    <col min="11" max="12" width="9.140625" style="1" customWidth="1"/>
    <col min="13" max="13" width="10.421875" style="1" customWidth="1"/>
    <col min="14" max="254" width="9.140625" style="1" customWidth="1"/>
    <col min="255" max="255" width="0" style="1" hidden="1" customWidth="1"/>
    <col min="256" max="16384" width="0.13671875" style="1" customWidth="1"/>
  </cols>
  <sheetData>
    <row r="1" spans="1:6" ht="18">
      <c r="A1" s="146" t="s">
        <v>316</v>
      </c>
      <c r="B1" s="146"/>
      <c r="C1" s="146"/>
      <c r="D1" s="146"/>
      <c r="E1" s="146"/>
      <c r="F1" s="146"/>
    </row>
    <row r="2" spans="1:6" ht="12.75">
      <c r="A2" s="148" t="s">
        <v>306</v>
      </c>
      <c r="B2" s="148"/>
      <c r="C2" s="148"/>
      <c r="D2" s="148"/>
      <c r="E2" s="148"/>
      <c r="F2" s="148"/>
    </row>
    <row r="3" spans="1:6" ht="12.75">
      <c r="A3" s="149" t="s">
        <v>318</v>
      </c>
      <c r="B3" s="149"/>
      <c r="C3" s="149"/>
      <c r="D3" s="149"/>
      <c r="E3" s="149"/>
      <c r="F3" s="149"/>
    </row>
    <row r="4" spans="1:6" ht="12.75">
      <c r="A4" s="149"/>
      <c r="B4" s="149"/>
      <c r="C4" s="149"/>
      <c r="D4" s="149"/>
      <c r="E4" s="149"/>
      <c r="F4" s="149"/>
    </row>
    <row r="5" spans="1:6" ht="12.75">
      <c r="A5" s="149"/>
      <c r="B5" s="149"/>
      <c r="C5" s="149"/>
      <c r="D5" s="149"/>
      <c r="E5" s="149"/>
      <c r="F5" s="149"/>
    </row>
    <row r="6" spans="1:6" ht="12.75">
      <c r="A6" s="145"/>
      <c r="B6" s="145"/>
      <c r="C6" s="145"/>
      <c r="D6" s="2"/>
      <c r="E6" s="2"/>
      <c r="F6" s="2"/>
    </row>
    <row r="7" spans="1:6" ht="18.75" thickBot="1">
      <c r="A7" s="146"/>
      <c r="B7" s="146"/>
      <c r="C7" s="146"/>
      <c r="D7" s="146"/>
      <c r="E7" s="146"/>
      <c r="F7" s="146"/>
    </row>
    <row r="8" spans="1:10" ht="100.5" customHeight="1">
      <c r="A8" s="110" t="s">
        <v>61</v>
      </c>
      <c r="B8" s="95"/>
      <c r="C8" s="95" t="s">
        <v>296</v>
      </c>
      <c r="D8" s="96" t="s">
        <v>309</v>
      </c>
      <c r="E8" s="96" t="s">
        <v>308</v>
      </c>
      <c r="F8" s="97" t="s">
        <v>70</v>
      </c>
      <c r="G8" s="96" t="s">
        <v>311</v>
      </c>
      <c r="H8" s="96" t="s">
        <v>310</v>
      </c>
      <c r="I8" s="138"/>
      <c r="J8" s="139"/>
    </row>
    <row r="9" spans="1:10" s="45" customFormat="1" ht="12.75">
      <c r="A9" s="111"/>
      <c r="B9" s="43"/>
      <c r="C9" s="44" t="s">
        <v>195</v>
      </c>
      <c r="D9" s="98">
        <f>SUM(D10+D18+D36+D41+D25+D34+D28+D31+D45+D47+D49)</f>
        <v>160813000</v>
      </c>
      <c r="E9" s="98">
        <f>SUM(E10+E18+E36+E41+E25+E34+E28+E31+E45+E47+E49)</f>
        <v>41828000</v>
      </c>
      <c r="F9" s="99">
        <f>SUM(D9:E9)</f>
        <v>202641000</v>
      </c>
      <c r="G9" s="92"/>
      <c r="H9" s="92"/>
      <c r="I9" s="140"/>
      <c r="J9" s="140"/>
    </row>
    <row r="10" spans="1:10" s="45" customFormat="1" ht="12.75">
      <c r="A10" s="112">
        <v>410000</v>
      </c>
      <c r="B10" s="10"/>
      <c r="C10" s="11" t="s">
        <v>71</v>
      </c>
      <c r="D10" s="28">
        <f>SUM(D11:D17)</f>
        <v>141736000</v>
      </c>
      <c r="E10" s="28">
        <f>SUM(E11:E17)</f>
        <v>4978000</v>
      </c>
      <c r="F10" s="81">
        <f>SUM(D10:E10)</f>
        <v>146714000</v>
      </c>
      <c r="G10" s="92"/>
      <c r="H10" s="92"/>
      <c r="I10" s="93"/>
      <c r="J10" s="140"/>
    </row>
    <row r="11" spans="1:10" s="45" customFormat="1" ht="12.75">
      <c r="A11" s="113">
        <v>411000</v>
      </c>
      <c r="B11" s="6"/>
      <c r="C11" s="7" t="s">
        <v>72</v>
      </c>
      <c r="D11" s="24">
        <v>112488000</v>
      </c>
      <c r="E11" s="24">
        <v>3702000</v>
      </c>
      <c r="F11" s="90">
        <f aca="true" t="shared" si="0" ref="F11:F17">SUM(D11:E11)</f>
        <v>116190000</v>
      </c>
      <c r="G11" s="92"/>
      <c r="H11" s="92"/>
      <c r="I11" s="47"/>
      <c r="J11" s="140"/>
    </row>
    <row r="12" spans="1:10" s="45" customFormat="1" ht="12.75">
      <c r="A12" s="113">
        <v>412000</v>
      </c>
      <c r="B12" s="6"/>
      <c r="C12" s="7" t="s">
        <v>0</v>
      </c>
      <c r="D12" s="24">
        <v>22138000</v>
      </c>
      <c r="E12" s="24">
        <v>661000</v>
      </c>
      <c r="F12" s="90">
        <f t="shared" si="0"/>
        <v>22799000</v>
      </c>
      <c r="G12" s="92"/>
      <c r="H12" s="92"/>
      <c r="I12" s="47"/>
      <c r="J12" s="140"/>
    </row>
    <row r="13" spans="1:10" s="45" customFormat="1" ht="12.75">
      <c r="A13" s="113">
        <v>413000</v>
      </c>
      <c r="B13" s="6"/>
      <c r="C13" s="7" t="s">
        <v>297</v>
      </c>
      <c r="D13" s="136">
        <v>4500000</v>
      </c>
      <c r="E13" s="24">
        <v>250000</v>
      </c>
      <c r="F13" s="90">
        <f t="shared" si="0"/>
        <v>4750000</v>
      </c>
      <c r="G13" s="92"/>
      <c r="H13" s="92"/>
      <c r="I13" s="140"/>
      <c r="J13" s="140"/>
    </row>
    <row r="14" spans="1:10" s="45" customFormat="1" ht="12.75">
      <c r="A14" s="113">
        <v>414000</v>
      </c>
      <c r="B14" s="6"/>
      <c r="C14" s="7" t="s">
        <v>5</v>
      </c>
      <c r="D14" s="24">
        <v>0</v>
      </c>
      <c r="E14" s="24">
        <v>205000</v>
      </c>
      <c r="F14" s="90">
        <f t="shared" si="0"/>
        <v>205000</v>
      </c>
      <c r="G14" s="92"/>
      <c r="H14" s="92"/>
      <c r="I14" s="140"/>
      <c r="J14" s="140"/>
    </row>
    <row r="15" spans="1:10" s="45" customFormat="1" ht="12.75">
      <c r="A15" s="113">
        <v>415000</v>
      </c>
      <c r="B15" s="6"/>
      <c r="C15" s="7" t="s">
        <v>73</v>
      </c>
      <c r="D15" s="24">
        <v>0</v>
      </c>
      <c r="E15" s="24">
        <v>160000</v>
      </c>
      <c r="F15" s="90">
        <f t="shared" si="0"/>
        <v>160000</v>
      </c>
      <c r="G15" s="92"/>
      <c r="H15" s="92"/>
      <c r="I15" s="140"/>
      <c r="J15" s="140"/>
    </row>
    <row r="16" spans="1:10" s="45" customFormat="1" ht="12.75">
      <c r="A16" s="113">
        <v>416000</v>
      </c>
      <c r="B16" s="6"/>
      <c r="C16" s="7" t="s">
        <v>74</v>
      </c>
      <c r="D16" s="47">
        <v>2610000</v>
      </c>
      <c r="E16" s="24">
        <v>0</v>
      </c>
      <c r="F16" s="90">
        <f t="shared" si="0"/>
        <v>2610000</v>
      </c>
      <c r="G16" s="92"/>
      <c r="H16" s="92"/>
      <c r="I16" s="140"/>
      <c r="J16" s="47"/>
    </row>
    <row r="17" spans="1:10" s="45" customFormat="1" ht="12.75">
      <c r="A17" s="113">
        <v>417000</v>
      </c>
      <c r="B17" s="6"/>
      <c r="C17" s="7" t="s">
        <v>8</v>
      </c>
      <c r="D17" s="24">
        <v>0</v>
      </c>
      <c r="E17" s="24">
        <v>0</v>
      </c>
      <c r="F17" s="90">
        <f t="shared" si="0"/>
        <v>0</v>
      </c>
      <c r="G17" s="92"/>
      <c r="H17" s="92"/>
      <c r="I17" s="140"/>
      <c r="J17" s="140"/>
    </row>
    <row r="18" spans="1:10" s="45" customFormat="1" ht="12.75">
      <c r="A18" s="112">
        <v>420000</v>
      </c>
      <c r="B18" s="10"/>
      <c r="C18" s="11" t="s">
        <v>75</v>
      </c>
      <c r="D18" s="28">
        <f>SUM(D19:D24)</f>
        <v>19077000</v>
      </c>
      <c r="E18" s="28">
        <f>SUM(E19:E24)</f>
        <v>36850000</v>
      </c>
      <c r="F18" s="81">
        <f>SUM(D18:E18)</f>
        <v>55927000</v>
      </c>
      <c r="G18" s="92"/>
      <c r="H18" s="92"/>
      <c r="I18" s="140"/>
      <c r="J18" s="140"/>
    </row>
    <row r="19" spans="1:10" s="45" customFormat="1" ht="12.75">
      <c r="A19" s="113">
        <v>421000</v>
      </c>
      <c r="B19" s="6"/>
      <c r="C19" s="7" t="s">
        <v>9</v>
      </c>
      <c r="D19" s="136">
        <v>18497000</v>
      </c>
      <c r="E19" s="136">
        <v>5620000</v>
      </c>
      <c r="F19" s="90">
        <f aca="true" t="shared" si="1" ref="F19:F48">SUM(D19:E19)</f>
        <v>24117000</v>
      </c>
      <c r="G19" s="92"/>
      <c r="H19" s="92"/>
      <c r="I19" s="140"/>
      <c r="J19" s="140"/>
    </row>
    <row r="20" spans="1:10" s="45" customFormat="1" ht="12.75">
      <c r="A20" s="113">
        <v>422000</v>
      </c>
      <c r="B20" s="6"/>
      <c r="C20" s="7" t="s">
        <v>16</v>
      </c>
      <c r="D20" s="136">
        <v>0</v>
      </c>
      <c r="E20" s="136">
        <v>660000</v>
      </c>
      <c r="F20" s="90">
        <f t="shared" si="1"/>
        <v>660000</v>
      </c>
      <c r="G20" s="92"/>
      <c r="H20" s="92"/>
      <c r="I20" s="140"/>
      <c r="J20" s="140"/>
    </row>
    <row r="21" spans="1:10" s="45" customFormat="1" ht="12.75">
      <c r="A21" s="113">
        <v>423000</v>
      </c>
      <c r="B21" s="6"/>
      <c r="C21" s="7" t="s">
        <v>19</v>
      </c>
      <c r="D21" s="136">
        <v>100000</v>
      </c>
      <c r="E21" s="136">
        <v>28030000</v>
      </c>
      <c r="F21" s="90">
        <f t="shared" si="1"/>
        <v>28130000</v>
      </c>
      <c r="G21" s="92"/>
      <c r="H21" s="92"/>
      <c r="I21" s="140"/>
      <c r="J21" s="140"/>
    </row>
    <row r="22" spans="1:10" s="45" customFormat="1" ht="12.75">
      <c r="A22" s="113">
        <v>424000</v>
      </c>
      <c r="B22" s="6"/>
      <c r="C22" s="7" t="s">
        <v>27</v>
      </c>
      <c r="D22" s="136">
        <v>0</v>
      </c>
      <c r="E22" s="136">
        <v>660000</v>
      </c>
      <c r="F22" s="90">
        <f t="shared" si="1"/>
        <v>660000</v>
      </c>
      <c r="G22" s="92"/>
      <c r="H22" s="92"/>
      <c r="I22" s="140"/>
      <c r="J22" s="140"/>
    </row>
    <row r="23" spans="1:10" s="45" customFormat="1" ht="12.75">
      <c r="A23" s="113">
        <v>425000</v>
      </c>
      <c r="B23" s="6"/>
      <c r="C23" s="7" t="s">
        <v>76</v>
      </c>
      <c r="D23" s="136">
        <v>0</v>
      </c>
      <c r="E23" s="136">
        <v>600000</v>
      </c>
      <c r="F23" s="90">
        <f t="shared" si="1"/>
        <v>600000</v>
      </c>
      <c r="G23" s="92"/>
      <c r="H23" s="92"/>
      <c r="I23" s="140"/>
      <c r="J23" s="140"/>
    </row>
    <row r="24" spans="1:10" s="45" customFormat="1" ht="12.75">
      <c r="A24" s="113">
        <v>426000</v>
      </c>
      <c r="B24" s="6"/>
      <c r="C24" s="7" t="s">
        <v>35</v>
      </c>
      <c r="D24" s="136">
        <v>480000</v>
      </c>
      <c r="E24" s="136">
        <v>1280000</v>
      </c>
      <c r="F24" s="90">
        <f t="shared" si="1"/>
        <v>1760000</v>
      </c>
      <c r="G24" s="92"/>
      <c r="H24" s="92"/>
      <c r="I24" s="140"/>
      <c r="J24" s="140"/>
    </row>
    <row r="25" spans="1:10" s="45" customFormat="1" ht="12.75">
      <c r="A25" s="112">
        <v>440000</v>
      </c>
      <c r="B25" s="10"/>
      <c r="C25" s="11" t="s">
        <v>237</v>
      </c>
      <c r="D25" s="28">
        <f>SUM(D26:D27)</f>
        <v>0</v>
      </c>
      <c r="E25" s="28">
        <f>SUM(E26:E27)</f>
        <v>0</v>
      </c>
      <c r="F25" s="81">
        <f t="shared" si="1"/>
        <v>0</v>
      </c>
      <c r="G25" s="92"/>
      <c r="H25" s="92"/>
      <c r="I25" s="140"/>
      <c r="J25" s="140"/>
    </row>
    <row r="26" spans="1:10" s="45" customFormat="1" ht="12.75">
      <c r="A26" s="114">
        <v>442000</v>
      </c>
      <c r="B26" s="15"/>
      <c r="C26" s="14" t="s">
        <v>43</v>
      </c>
      <c r="D26" s="47"/>
      <c r="E26" s="47"/>
      <c r="F26" s="90">
        <f t="shared" si="1"/>
        <v>0</v>
      </c>
      <c r="G26" s="92"/>
      <c r="H26" s="92"/>
      <c r="I26" s="140"/>
      <c r="J26" s="140"/>
    </row>
    <row r="27" spans="1:10" s="45" customFormat="1" ht="12.75">
      <c r="A27" s="114">
        <v>444000</v>
      </c>
      <c r="B27" s="15"/>
      <c r="C27" s="14" t="s">
        <v>45</v>
      </c>
      <c r="D27" s="47"/>
      <c r="E27" s="47"/>
      <c r="F27" s="90">
        <f t="shared" si="1"/>
        <v>0</v>
      </c>
      <c r="G27" s="92"/>
      <c r="H27" s="92"/>
      <c r="I27" s="140"/>
      <c r="J27" s="140"/>
    </row>
    <row r="28" spans="1:10" s="45" customFormat="1" ht="12.75">
      <c r="A28" s="112">
        <v>450000</v>
      </c>
      <c r="B28" s="10"/>
      <c r="C28" s="11" t="s">
        <v>240</v>
      </c>
      <c r="D28" s="28">
        <f>SUM(D29:D30)</f>
        <v>0</v>
      </c>
      <c r="E28" s="28">
        <f>SUM(E29:E30)</f>
        <v>0</v>
      </c>
      <c r="F28" s="81">
        <f t="shared" si="1"/>
        <v>0</v>
      </c>
      <c r="G28" s="92"/>
      <c r="H28" s="92"/>
      <c r="I28" s="140"/>
      <c r="J28" s="140"/>
    </row>
    <row r="29" spans="1:10" s="45" customFormat="1" ht="12.75">
      <c r="A29" s="114">
        <v>451000</v>
      </c>
      <c r="B29" s="46"/>
      <c r="C29" s="14" t="s">
        <v>241</v>
      </c>
      <c r="D29" s="47"/>
      <c r="E29" s="47"/>
      <c r="F29" s="90">
        <f t="shared" si="1"/>
        <v>0</v>
      </c>
      <c r="G29" s="92"/>
      <c r="H29" s="92"/>
      <c r="I29" s="140"/>
      <c r="J29" s="140"/>
    </row>
    <row r="30" spans="1:10" s="45" customFormat="1" ht="12.75">
      <c r="A30" s="114">
        <v>454000</v>
      </c>
      <c r="B30" s="46"/>
      <c r="C30" s="14" t="s">
        <v>248</v>
      </c>
      <c r="D30" s="47"/>
      <c r="E30" s="47"/>
      <c r="F30" s="90">
        <f t="shared" si="1"/>
        <v>0</v>
      </c>
      <c r="G30" s="92"/>
      <c r="H30" s="92"/>
      <c r="I30" s="140"/>
      <c r="J30" s="140"/>
    </row>
    <row r="31" spans="1:10" s="45" customFormat="1" ht="12.75">
      <c r="A31" s="112">
        <v>460000</v>
      </c>
      <c r="B31" s="48"/>
      <c r="C31" s="11" t="s">
        <v>249</v>
      </c>
      <c r="D31" s="28">
        <f>SUM(D32:D33)</f>
        <v>0</v>
      </c>
      <c r="E31" s="28">
        <f>SUM(E32:E33)</f>
        <v>0</v>
      </c>
      <c r="F31" s="81">
        <f t="shared" si="1"/>
        <v>0</v>
      </c>
      <c r="G31" s="92"/>
      <c r="H31" s="92"/>
      <c r="I31" s="140"/>
      <c r="J31" s="140"/>
    </row>
    <row r="32" spans="1:10" s="45" customFormat="1" ht="12.75">
      <c r="A32" s="114">
        <v>463000</v>
      </c>
      <c r="B32" s="46"/>
      <c r="C32" s="14" t="s">
        <v>250</v>
      </c>
      <c r="D32" s="47"/>
      <c r="E32" s="47"/>
      <c r="F32" s="90">
        <f t="shared" si="1"/>
        <v>0</v>
      </c>
      <c r="G32" s="92"/>
      <c r="H32" s="92"/>
      <c r="I32" s="140"/>
      <c r="J32" s="140"/>
    </row>
    <row r="33" spans="1:10" s="45" customFormat="1" ht="12.75">
      <c r="A33" s="114">
        <v>465000</v>
      </c>
      <c r="B33" s="46"/>
      <c r="C33" s="14" t="s">
        <v>257</v>
      </c>
      <c r="D33" s="47"/>
      <c r="E33" s="47"/>
      <c r="F33" s="90">
        <f t="shared" si="1"/>
        <v>0</v>
      </c>
      <c r="G33" s="92"/>
      <c r="H33" s="92"/>
      <c r="I33" s="140"/>
      <c r="J33" s="140"/>
    </row>
    <row r="34" spans="1:10" s="45" customFormat="1" ht="12.75">
      <c r="A34" s="112">
        <v>470000</v>
      </c>
      <c r="B34" s="48"/>
      <c r="C34" s="11" t="s">
        <v>260</v>
      </c>
      <c r="D34" s="28">
        <f>SUM(D35)</f>
        <v>0</v>
      </c>
      <c r="E34" s="28">
        <f>SUM(E35)</f>
        <v>0</v>
      </c>
      <c r="F34" s="81">
        <f t="shared" si="1"/>
        <v>0</v>
      </c>
      <c r="G34" s="92"/>
      <c r="H34" s="92"/>
      <c r="I34" s="140"/>
      <c r="J34" s="140"/>
    </row>
    <row r="35" spans="1:10" s="45" customFormat="1" ht="12.75">
      <c r="A35" s="114">
        <v>472000</v>
      </c>
      <c r="B35" s="46"/>
      <c r="C35" s="14" t="s">
        <v>50</v>
      </c>
      <c r="D35" s="47"/>
      <c r="E35" s="47"/>
      <c r="F35" s="90">
        <f t="shared" si="1"/>
        <v>0</v>
      </c>
      <c r="G35" s="92"/>
      <c r="H35" s="92"/>
      <c r="I35" s="140"/>
      <c r="J35" s="140"/>
    </row>
    <row r="36" spans="1:10" s="45" customFormat="1" ht="12.75">
      <c r="A36" s="112">
        <v>480000</v>
      </c>
      <c r="B36" s="10"/>
      <c r="C36" s="11" t="s">
        <v>77</v>
      </c>
      <c r="D36" s="28">
        <f>SUM(D37:D40)</f>
        <v>0</v>
      </c>
      <c r="E36" s="28">
        <f>SUM(E37:E40)</f>
        <v>0</v>
      </c>
      <c r="F36" s="81">
        <f t="shared" si="1"/>
        <v>0</v>
      </c>
      <c r="G36" s="92"/>
      <c r="H36" s="92"/>
      <c r="I36" s="140"/>
      <c r="J36" s="140"/>
    </row>
    <row r="37" spans="1:10" s="45" customFormat="1" ht="12.75">
      <c r="A37" s="114">
        <v>481000</v>
      </c>
      <c r="B37" s="15"/>
      <c r="C37" s="14" t="s">
        <v>55</v>
      </c>
      <c r="D37" s="47"/>
      <c r="E37" s="47"/>
      <c r="F37" s="90">
        <f t="shared" si="1"/>
        <v>0</v>
      </c>
      <c r="G37" s="92"/>
      <c r="H37" s="92"/>
      <c r="I37" s="140"/>
      <c r="J37" s="140"/>
    </row>
    <row r="38" spans="1:10" s="45" customFormat="1" ht="12.75">
      <c r="A38" s="113">
        <v>482000</v>
      </c>
      <c r="B38" s="6"/>
      <c r="C38" s="7" t="s">
        <v>78</v>
      </c>
      <c r="D38" s="24"/>
      <c r="E38" s="100"/>
      <c r="F38" s="90">
        <f t="shared" si="1"/>
        <v>0</v>
      </c>
      <c r="G38" s="92"/>
      <c r="H38" s="92"/>
      <c r="I38" s="140"/>
      <c r="J38" s="140"/>
    </row>
    <row r="39" spans="1:10" s="45" customFormat="1" ht="12.75">
      <c r="A39" s="113">
        <v>483000</v>
      </c>
      <c r="B39" s="6"/>
      <c r="C39" s="7" t="s">
        <v>79</v>
      </c>
      <c r="D39" s="24"/>
      <c r="E39" s="24"/>
      <c r="F39" s="90">
        <f t="shared" si="1"/>
        <v>0</v>
      </c>
      <c r="G39" s="92"/>
      <c r="H39" s="92"/>
      <c r="I39" s="140"/>
      <c r="J39" s="140"/>
    </row>
    <row r="40" spans="1:10" s="45" customFormat="1" ht="25.5">
      <c r="A40" s="113">
        <v>485000</v>
      </c>
      <c r="B40" s="6"/>
      <c r="C40" s="7" t="s">
        <v>270</v>
      </c>
      <c r="D40" s="24"/>
      <c r="E40" s="24"/>
      <c r="F40" s="90">
        <f t="shared" si="1"/>
        <v>0</v>
      </c>
      <c r="G40" s="92"/>
      <c r="H40" s="92"/>
      <c r="I40" s="140"/>
      <c r="J40" s="140"/>
    </row>
    <row r="41" spans="1:10" s="45" customFormat="1" ht="12.75">
      <c r="A41" s="112">
        <v>510000</v>
      </c>
      <c r="B41" s="10"/>
      <c r="C41" s="11" t="s">
        <v>80</v>
      </c>
      <c r="D41" s="28">
        <f>SUM(D42:D44)</f>
        <v>0</v>
      </c>
      <c r="E41" s="28">
        <f>SUM(E42:E44)</f>
        <v>0</v>
      </c>
      <c r="F41" s="81">
        <f t="shared" si="1"/>
        <v>0</v>
      </c>
      <c r="G41" s="92"/>
      <c r="H41" s="92"/>
      <c r="I41" s="140"/>
      <c r="J41" s="140"/>
    </row>
    <row r="42" spans="1:10" s="45" customFormat="1" ht="12.75">
      <c r="A42" s="113">
        <v>511000</v>
      </c>
      <c r="B42" s="6"/>
      <c r="C42" s="7" t="s">
        <v>40</v>
      </c>
      <c r="D42" s="24"/>
      <c r="E42" s="24"/>
      <c r="F42" s="90">
        <f t="shared" si="1"/>
        <v>0</v>
      </c>
      <c r="G42" s="92"/>
      <c r="H42" s="92"/>
      <c r="I42" s="140"/>
      <c r="J42" s="140"/>
    </row>
    <row r="43" spans="1:10" s="45" customFormat="1" ht="12.75">
      <c r="A43" s="113">
        <v>512000</v>
      </c>
      <c r="B43" s="6"/>
      <c r="C43" s="7" t="s">
        <v>41</v>
      </c>
      <c r="D43" s="24"/>
      <c r="E43" s="24"/>
      <c r="F43" s="90">
        <f t="shared" si="1"/>
        <v>0</v>
      </c>
      <c r="G43" s="92"/>
      <c r="H43" s="92"/>
      <c r="I43" s="140"/>
      <c r="J43" s="140"/>
    </row>
    <row r="44" spans="1:10" s="45" customFormat="1" ht="12.75">
      <c r="A44" s="113">
        <v>515000</v>
      </c>
      <c r="B44" s="6"/>
      <c r="C44" s="7" t="s">
        <v>81</v>
      </c>
      <c r="D44" s="24"/>
      <c r="E44" s="24"/>
      <c r="F44" s="90">
        <f t="shared" si="1"/>
        <v>0</v>
      </c>
      <c r="G44" s="92"/>
      <c r="H44" s="92"/>
      <c r="I44" s="140"/>
      <c r="J44" s="140"/>
    </row>
    <row r="45" spans="1:10" s="45" customFormat="1" ht="12.75">
      <c r="A45" s="112">
        <v>520000</v>
      </c>
      <c r="B45" s="10"/>
      <c r="C45" s="11" t="s">
        <v>290</v>
      </c>
      <c r="D45" s="28">
        <f>D46</f>
        <v>0</v>
      </c>
      <c r="E45" s="28">
        <f>E46</f>
        <v>0</v>
      </c>
      <c r="F45" s="81">
        <f t="shared" si="1"/>
        <v>0</v>
      </c>
      <c r="G45" s="92"/>
      <c r="H45" s="92"/>
      <c r="I45" s="140"/>
      <c r="J45" s="140"/>
    </row>
    <row r="46" spans="1:10" s="45" customFormat="1" ht="12.75">
      <c r="A46" s="114">
        <v>521000</v>
      </c>
      <c r="B46" s="15"/>
      <c r="C46" s="14" t="s">
        <v>69</v>
      </c>
      <c r="D46" s="47"/>
      <c r="E46" s="47"/>
      <c r="F46" s="90">
        <f t="shared" si="1"/>
        <v>0</v>
      </c>
      <c r="G46" s="92"/>
      <c r="H46" s="92"/>
      <c r="I46" s="140"/>
      <c r="J46" s="140"/>
    </row>
    <row r="47" spans="1:10" s="45" customFormat="1" ht="12.75">
      <c r="A47" s="112">
        <v>540000</v>
      </c>
      <c r="B47" s="10"/>
      <c r="C47" s="11" t="s">
        <v>291</v>
      </c>
      <c r="D47" s="28">
        <f>D48</f>
        <v>0</v>
      </c>
      <c r="E47" s="28">
        <f>E48</f>
        <v>0</v>
      </c>
      <c r="F47" s="81">
        <f t="shared" si="1"/>
        <v>0</v>
      </c>
      <c r="G47" s="92"/>
      <c r="H47" s="92"/>
      <c r="I47" s="140"/>
      <c r="J47" s="140"/>
    </row>
    <row r="48" spans="1:10" s="45" customFormat="1" ht="12.75">
      <c r="A48" s="114">
        <v>541000</v>
      </c>
      <c r="B48" s="15"/>
      <c r="C48" s="14" t="s">
        <v>42</v>
      </c>
      <c r="D48" s="47"/>
      <c r="E48" s="47"/>
      <c r="F48" s="90">
        <f t="shared" si="1"/>
        <v>0</v>
      </c>
      <c r="G48" s="92"/>
      <c r="H48" s="92"/>
      <c r="I48" s="140"/>
      <c r="J48" s="140"/>
    </row>
    <row r="49" spans="1:10" s="45" customFormat="1" ht="12.75">
      <c r="A49" s="112">
        <v>610000</v>
      </c>
      <c r="B49" s="10"/>
      <c r="C49" s="11" t="s">
        <v>293</v>
      </c>
      <c r="D49" s="28">
        <f>D50</f>
        <v>0</v>
      </c>
      <c r="E49" s="28">
        <f>E50</f>
        <v>0</v>
      </c>
      <c r="F49" s="81">
        <f>D49+E49</f>
        <v>0</v>
      </c>
      <c r="G49" s="92"/>
      <c r="H49" s="92"/>
      <c r="I49" s="140"/>
      <c r="J49" s="140"/>
    </row>
    <row r="50" spans="1:10" s="45" customFormat="1" ht="13.5" thickBot="1">
      <c r="A50" s="115">
        <v>612000</v>
      </c>
      <c r="B50" s="50"/>
      <c r="C50" s="51" t="s">
        <v>59</v>
      </c>
      <c r="D50" s="52"/>
      <c r="E50" s="52"/>
      <c r="F50" s="82">
        <f>SUM(D50+E50)</f>
        <v>0</v>
      </c>
      <c r="G50" s="92"/>
      <c r="H50" s="92"/>
      <c r="I50" s="140"/>
      <c r="J50" s="140"/>
    </row>
    <row r="51" spans="1:10" s="45" customFormat="1" ht="12.75">
      <c r="A51" s="116"/>
      <c r="B51" s="101"/>
      <c r="C51" s="102"/>
      <c r="D51" s="103"/>
      <c r="E51" s="103"/>
      <c r="F51" s="70"/>
      <c r="G51" s="92"/>
      <c r="H51" s="92"/>
      <c r="I51" s="140"/>
      <c r="J51" s="140"/>
    </row>
    <row r="52" spans="1:10" s="45" customFormat="1" ht="13.5" thickBot="1">
      <c r="A52" s="150"/>
      <c r="B52" s="150"/>
      <c r="C52" s="150"/>
      <c r="D52" s="150"/>
      <c r="E52" s="150"/>
      <c r="F52" s="150"/>
      <c r="G52" s="92"/>
      <c r="H52" s="92"/>
      <c r="I52" s="140"/>
      <c r="J52" s="140"/>
    </row>
    <row r="53" spans="1:10" s="45" customFormat="1" ht="76.5">
      <c r="A53" s="117" t="s">
        <v>61</v>
      </c>
      <c r="B53" s="95" t="s">
        <v>62</v>
      </c>
      <c r="C53" s="95" t="s">
        <v>296</v>
      </c>
      <c r="D53" s="96" t="s">
        <v>309</v>
      </c>
      <c r="E53" s="96" t="s">
        <v>308</v>
      </c>
      <c r="F53" s="97" t="s">
        <v>70</v>
      </c>
      <c r="G53" s="96" t="s">
        <v>311</v>
      </c>
      <c r="H53" s="96" t="s">
        <v>310</v>
      </c>
      <c r="I53" s="140"/>
      <c r="J53" s="140"/>
    </row>
    <row r="54" spans="1:14" s="2" customFormat="1" ht="12.75">
      <c r="A54" s="118"/>
      <c r="B54" s="43"/>
      <c r="C54" s="44" t="s">
        <v>195</v>
      </c>
      <c r="D54" s="98">
        <f>D55+D94+D262+D272+D284+D297+D309+D332+D375+D379+D383</f>
        <v>160813000</v>
      </c>
      <c r="E54" s="98">
        <f>E55+E94+E262+E272+E284+E297+E309+E332+E375+E379+E383</f>
        <v>41828000</v>
      </c>
      <c r="F54" s="98">
        <f>F55+F94+F262+F272+F284+F297+F309+F332+F375+F379+F383</f>
        <v>202641000</v>
      </c>
      <c r="G54" s="7"/>
      <c r="H54" s="7"/>
      <c r="I54" s="14"/>
      <c r="J54" s="14"/>
      <c r="M54" s="45"/>
      <c r="N54" s="45"/>
    </row>
    <row r="55" spans="1:14" s="2" customFormat="1" ht="12.75">
      <c r="A55" s="119">
        <v>410000</v>
      </c>
      <c r="B55" s="10"/>
      <c r="C55" s="11" t="s">
        <v>71</v>
      </c>
      <c r="D55" s="28">
        <f>SUM(D56+D59+D66+D70+D82+D91+D85)</f>
        <v>141736000</v>
      </c>
      <c r="E55" s="28">
        <f>SUM(E56+E59+E66+E70+E82+E91+E85)</f>
        <v>4978000</v>
      </c>
      <c r="F55" s="81">
        <f aca="true" t="shared" si="2" ref="F55:F117">SUM(D55+E55)</f>
        <v>146714000</v>
      </c>
      <c r="G55" s="7"/>
      <c r="H55" s="7"/>
      <c r="I55" s="14"/>
      <c r="J55" s="14"/>
      <c r="M55" s="45"/>
      <c r="N55" s="45"/>
    </row>
    <row r="56" spans="1:14" s="2" customFormat="1" ht="12.75">
      <c r="A56" s="120">
        <v>411000</v>
      </c>
      <c r="B56" s="3"/>
      <c r="C56" s="4" t="s">
        <v>72</v>
      </c>
      <c r="D56" s="26">
        <f>SUM(D57)</f>
        <v>112488000</v>
      </c>
      <c r="E56" s="26">
        <f>SUM(E57)</f>
        <v>3702000</v>
      </c>
      <c r="F56" s="88">
        <f t="shared" si="2"/>
        <v>116190000</v>
      </c>
      <c r="G56" s="7"/>
      <c r="H56" s="7"/>
      <c r="I56" s="14"/>
      <c r="J56" s="14"/>
      <c r="M56" s="45"/>
      <c r="N56" s="45"/>
    </row>
    <row r="57" spans="1:14" s="2" customFormat="1" ht="12.75">
      <c r="A57" s="121">
        <v>411100</v>
      </c>
      <c r="B57" s="12"/>
      <c r="C57" s="13" t="s">
        <v>72</v>
      </c>
      <c r="D57" s="27">
        <f>SUM(D58)</f>
        <v>112488000</v>
      </c>
      <c r="E57" s="27">
        <f>SUM(E58)</f>
        <v>3702000</v>
      </c>
      <c r="F57" s="89">
        <f t="shared" si="2"/>
        <v>116190000</v>
      </c>
      <c r="G57" s="7"/>
      <c r="H57" s="7"/>
      <c r="I57" s="14"/>
      <c r="J57" s="14"/>
      <c r="M57" s="45"/>
      <c r="N57" s="45"/>
    </row>
    <row r="58" spans="1:14" s="2" customFormat="1" ht="12.75">
      <c r="A58" s="122">
        <v>411111</v>
      </c>
      <c r="B58" s="6"/>
      <c r="C58" s="7" t="s">
        <v>72</v>
      </c>
      <c r="D58" s="24">
        <v>112488000</v>
      </c>
      <c r="E58" s="24">
        <v>3702000</v>
      </c>
      <c r="F58" s="90">
        <f t="shared" si="2"/>
        <v>116190000</v>
      </c>
      <c r="G58" s="7"/>
      <c r="H58" s="7"/>
      <c r="I58" s="14"/>
      <c r="J58" s="14"/>
      <c r="M58" s="45"/>
      <c r="N58" s="45"/>
    </row>
    <row r="59" spans="1:14" s="2" customFormat="1" ht="12.75">
      <c r="A59" s="120">
        <v>412000</v>
      </c>
      <c r="B59" s="3"/>
      <c r="C59" s="4" t="s">
        <v>0</v>
      </c>
      <c r="D59" s="26">
        <f>SUM(D60+D62+D64)</f>
        <v>22138000</v>
      </c>
      <c r="E59" s="26">
        <f>SUM(E60+E62+E64)</f>
        <v>661000</v>
      </c>
      <c r="F59" s="88">
        <f t="shared" si="2"/>
        <v>22799000</v>
      </c>
      <c r="G59" s="7"/>
      <c r="H59" s="7"/>
      <c r="I59" s="14"/>
      <c r="J59" s="14"/>
      <c r="M59" s="45"/>
      <c r="N59" s="45"/>
    </row>
    <row r="60" spans="1:14" s="2" customFormat="1" ht="12.75">
      <c r="A60" s="121">
        <v>412100</v>
      </c>
      <c r="B60" s="12"/>
      <c r="C60" s="13" t="s">
        <v>1</v>
      </c>
      <c r="D60" s="27">
        <f>SUM(D61)</f>
        <v>14376000</v>
      </c>
      <c r="E60" s="27">
        <f>SUM(E61)</f>
        <v>407000</v>
      </c>
      <c r="F60" s="89">
        <f t="shared" si="2"/>
        <v>14783000</v>
      </c>
      <c r="G60" s="7"/>
      <c r="H60" s="7"/>
      <c r="I60" s="14"/>
      <c r="J60" s="14"/>
      <c r="M60" s="45"/>
      <c r="N60" s="45"/>
    </row>
    <row r="61" spans="1:14" s="2" customFormat="1" ht="12.75">
      <c r="A61" s="122">
        <v>412111</v>
      </c>
      <c r="B61" s="6"/>
      <c r="C61" s="7" t="s">
        <v>1</v>
      </c>
      <c r="D61" s="24">
        <v>14376000</v>
      </c>
      <c r="E61" s="24">
        <v>407000</v>
      </c>
      <c r="F61" s="90">
        <f t="shared" si="2"/>
        <v>14783000</v>
      </c>
      <c r="G61" s="7"/>
      <c r="H61" s="7"/>
      <c r="I61" s="14"/>
      <c r="J61" s="14"/>
      <c r="M61" s="45"/>
      <c r="N61" s="45"/>
    </row>
    <row r="62" spans="1:14" s="2" customFormat="1" ht="12.75">
      <c r="A62" s="121">
        <v>412200</v>
      </c>
      <c r="B62" s="12"/>
      <c r="C62" s="13" t="s">
        <v>2</v>
      </c>
      <c r="D62" s="27">
        <f>SUM(D63)</f>
        <v>6918000</v>
      </c>
      <c r="E62" s="27">
        <f>SUM(E63)</f>
        <v>227000</v>
      </c>
      <c r="F62" s="89">
        <f t="shared" si="2"/>
        <v>7145000</v>
      </c>
      <c r="G62" s="7"/>
      <c r="H62" s="7"/>
      <c r="I62" s="14"/>
      <c r="J62" s="14"/>
      <c r="M62" s="45"/>
      <c r="N62" s="45"/>
    </row>
    <row r="63" spans="1:14" s="2" customFormat="1" ht="12.75">
      <c r="A63" s="122">
        <v>412211</v>
      </c>
      <c r="B63" s="6"/>
      <c r="C63" s="7" t="s">
        <v>2</v>
      </c>
      <c r="D63" s="24">
        <v>6918000</v>
      </c>
      <c r="E63" s="24">
        <v>227000</v>
      </c>
      <c r="F63" s="90">
        <f t="shared" si="2"/>
        <v>7145000</v>
      </c>
      <c r="G63" s="7"/>
      <c r="H63" s="7"/>
      <c r="I63" s="14"/>
      <c r="J63" s="14"/>
      <c r="M63" s="45"/>
      <c r="N63" s="45"/>
    </row>
    <row r="64" spans="1:14" s="2" customFormat="1" ht="12.75">
      <c r="A64" s="121">
        <v>412300</v>
      </c>
      <c r="B64" s="12"/>
      <c r="C64" s="13" t="s">
        <v>3</v>
      </c>
      <c r="D64" s="27">
        <f>SUM(D65)</f>
        <v>844000</v>
      </c>
      <c r="E64" s="27">
        <f>SUM(E65)</f>
        <v>27000</v>
      </c>
      <c r="F64" s="89">
        <f t="shared" si="2"/>
        <v>871000</v>
      </c>
      <c r="G64" s="7"/>
      <c r="H64" s="7"/>
      <c r="I64" s="14"/>
      <c r="J64" s="14"/>
      <c r="M64" s="45"/>
      <c r="N64" s="45"/>
    </row>
    <row r="65" spans="1:14" s="2" customFormat="1" ht="12.75">
      <c r="A65" s="122">
        <v>412311</v>
      </c>
      <c r="B65" s="6"/>
      <c r="C65" s="7" t="s">
        <v>3</v>
      </c>
      <c r="D65" s="24">
        <v>844000</v>
      </c>
      <c r="E65" s="24">
        <v>27000</v>
      </c>
      <c r="F65" s="90">
        <f t="shared" si="2"/>
        <v>871000</v>
      </c>
      <c r="G65" s="7"/>
      <c r="H65" s="7"/>
      <c r="I65" s="14"/>
      <c r="J65" s="14"/>
      <c r="M65" s="45"/>
      <c r="N65" s="45"/>
    </row>
    <row r="66" spans="1:14" s="2" customFormat="1" ht="12.75">
      <c r="A66" s="120">
        <v>413000</v>
      </c>
      <c r="B66" s="3"/>
      <c r="C66" s="4" t="s">
        <v>4</v>
      </c>
      <c r="D66" s="26">
        <f>SUM(D67)</f>
        <v>4500000</v>
      </c>
      <c r="E66" s="26">
        <f>SUM(E67)</f>
        <v>250000</v>
      </c>
      <c r="F66" s="88">
        <f t="shared" si="2"/>
        <v>4750000</v>
      </c>
      <c r="G66" s="7"/>
      <c r="H66" s="7"/>
      <c r="I66" s="14"/>
      <c r="J66" s="14"/>
      <c r="M66" s="45"/>
      <c r="N66" s="45"/>
    </row>
    <row r="67" spans="1:14" s="2" customFormat="1" ht="12.75">
      <c r="A67" s="121">
        <v>413100</v>
      </c>
      <c r="B67" s="12"/>
      <c r="C67" s="13" t="s">
        <v>4</v>
      </c>
      <c r="D67" s="27">
        <f>SUM(D68:D69)</f>
        <v>4500000</v>
      </c>
      <c r="E67" s="27">
        <f>SUM(E68:E69)</f>
        <v>250000</v>
      </c>
      <c r="F67" s="89">
        <f t="shared" si="2"/>
        <v>4750000</v>
      </c>
      <c r="G67" s="7"/>
      <c r="H67" s="7"/>
      <c r="I67" s="14"/>
      <c r="J67" s="14"/>
      <c r="M67" s="45"/>
      <c r="N67" s="45"/>
    </row>
    <row r="68" spans="1:14" s="2" customFormat="1" ht="12.75">
      <c r="A68" s="122">
        <v>413142</v>
      </c>
      <c r="B68" s="6"/>
      <c r="C68" s="7" t="s">
        <v>82</v>
      </c>
      <c r="D68" s="24"/>
      <c r="E68" s="24"/>
      <c r="F68" s="90">
        <f t="shared" si="2"/>
        <v>0</v>
      </c>
      <c r="G68" s="7"/>
      <c r="H68" s="7"/>
      <c r="I68" s="14"/>
      <c r="J68" s="14"/>
      <c r="M68" s="45"/>
      <c r="N68" s="45"/>
    </row>
    <row r="69" spans="1:14" s="2" customFormat="1" ht="12.75">
      <c r="A69" s="122">
        <v>413151</v>
      </c>
      <c r="B69" s="6"/>
      <c r="C69" s="7" t="s">
        <v>83</v>
      </c>
      <c r="D69" s="24">
        <v>4500000</v>
      </c>
      <c r="E69" s="24">
        <v>250000</v>
      </c>
      <c r="F69" s="90">
        <f t="shared" si="2"/>
        <v>4750000</v>
      </c>
      <c r="G69" s="7"/>
      <c r="H69" s="7"/>
      <c r="I69" s="14"/>
      <c r="J69" s="14"/>
      <c r="M69" s="45"/>
      <c r="N69" s="45"/>
    </row>
    <row r="70" spans="1:14" s="2" customFormat="1" ht="12.75">
      <c r="A70" s="120">
        <v>414000</v>
      </c>
      <c r="B70" s="3"/>
      <c r="C70" s="4" t="s">
        <v>5</v>
      </c>
      <c r="D70" s="26">
        <f>SUM(D71+D75+D79)</f>
        <v>0</v>
      </c>
      <c r="E70" s="26">
        <f>SUM(E71+E75+E79)</f>
        <v>205000</v>
      </c>
      <c r="F70" s="88">
        <f t="shared" si="2"/>
        <v>205000</v>
      </c>
      <c r="G70" s="7"/>
      <c r="H70" s="7"/>
      <c r="I70" s="14"/>
      <c r="J70" s="14"/>
      <c r="M70" s="45"/>
      <c r="N70" s="45"/>
    </row>
    <row r="71" spans="1:14" s="2" customFormat="1" ht="25.5">
      <c r="A71" s="121">
        <v>414100</v>
      </c>
      <c r="B71" s="12"/>
      <c r="C71" s="13" t="s">
        <v>84</v>
      </c>
      <c r="D71" s="27">
        <f>SUM(D72:D74)</f>
        <v>0</v>
      </c>
      <c r="E71" s="27">
        <f>SUM(E72:E74)</f>
        <v>0</v>
      </c>
      <c r="F71" s="89">
        <f t="shared" si="2"/>
        <v>0</v>
      </c>
      <c r="G71" s="7"/>
      <c r="H71" s="7"/>
      <c r="I71" s="14"/>
      <c r="J71" s="14"/>
      <c r="M71" s="45"/>
      <c r="N71" s="45"/>
    </row>
    <row r="72" spans="1:14" s="2" customFormat="1" ht="12.75">
      <c r="A72" s="122">
        <v>414111</v>
      </c>
      <c r="B72" s="6"/>
      <c r="C72" s="7" t="s">
        <v>85</v>
      </c>
      <c r="D72" s="24"/>
      <c r="E72" s="24"/>
      <c r="F72" s="90">
        <f t="shared" si="2"/>
        <v>0</v>
      </c>
      <c r="G72" s="7"/>
      <c r="H72" s="7"/>
      <c r="I72" s="14"/>
      <c r="J72" s="14"/>
      <c r="M72" s="45"/>
      <c r="N72" s="45"/>
    </row>
    <row r="73" spans="1:14" s="2" customFormat="1" ht="12.75">
      <c r="A73" s="122">
        <v>414121</v>
      </c>
      <c r="B73" s="6"/>
      <c r="C73" s="7" t="s">
        <v>86</v>
      </c>
      <c r="D73" s="24"/>
      <c r="E73" s="24"/>
      <c r="F73" s="90">
        <f t="shared" si="2"/>
        <v>0</v>
      </c>
      <c r="G73" s="7"/>
      <c r="H73" s="7"/>
      <c r="I73" s="14"/>
      <c r="J73" s="14"/>
      <c r="M73" s="45"/>
      <c r="N73" s="45"/>
    </row>
    <row r="74" spans="1:14" s="2" customFormat="1" ht="12.75">
      <c r="A74" s="122">
        <v>414131</v>
      </c>
      <c r="B74" s="6"/>
      <c r="C74" s="7" t="s">
        <v>87</v>
      </c>
      <c r="D74" s="24"/>
      <c r="E74" s="24"/>
      <c r="F74" s="90">
        <f t="shared" si="2"/>
        <v>0</v>
      </c>
      <c r="G74" s="7"/>
      <c r="H74" s="7"/>
      <c r="I74" s="14"/>
      <c r="J74" s="14"/>
      <c r="M74" s="45"/>
      <c r="N74" s="45"/>
    </row>
    <row r="75" spans="1:14" s="2" customFormat="1" ht="12.75">
      <c r="A75" s="121">
        <v>414300</v>
      </c>
      <c r="B75" s="12"/>
      <c r="C75" s="13" t="s">
        <v>6</v>
      </c>
      <c r="D75" s="27">
        <f>SUM(D76:D78)</f>
        <v>0</v>
      </c>
      <c r="E75" s="27">
        <f>SUM(E76:E78)</f>
        <v>0</v>
      </c>
      <c r="F75" s="89">
        <f t="shared" si="2"/>
        <v>0</v>
      </c>
      <c r="G75" s="7"/>
      <c r="H75" s="7"/>
      <c r="I75" s="14"/>
      <c r="J75" s="14"/>
      <c r="M75" s="45"/>
      <c r="N75" s="45"/>
    </row>
    <row r="76" spans="1:14" s="2" customFormat="1" ht="12.75">
      <c r="A76" s="122">
        <v>414311</v>
      </c>
      <c r="B76" s="6"/>
      <c r="C76" s="7" t="s">
        <v>88</v>
      </c>
      <c r="D76" s="24"/>
      <c r="E76" s="24"/>
      <c r="F76" s="90">
        <f t="shared" si="2"/>
        <v>0</v>
      </c>
      <c r="G76" s="7"/>
      <c r="H76" s="7"/>
      <c r="I76" s="14"/>
      <c r="J76" s="14"/>
      <c r="M76" s="45"/>
      <c r="N76" s="45"/>
    </row>
    <row r="77" spans="1:14" s="2" customFormat="1" ht="12.75">
      <c r="A77" s="122">
        <v>414312</v>
      </c>
      <c r="B77" s="6"/>
      <c r="C77" s="7" t="s">
        <v>89</v>
      </c>
      <c r="D77" s="24"/>
      <c r="E77" s="24"/>
      <c r="F77" s="90">
        <f t="shared" si="2"/>
        <v>0</v>
      </c>
      <c r="G77" s="7"/>
      <c r="H77" s="7"/>
      <c r="I77" s="14"/>
      <c r="J77" s="14"/>
      <c r="M77" s="45"/>
      <c r="N77" s="45"/>
    </row>
    <row r="78" spans="1:14" s="2" customFormat="1" ht="12.75">
      <c r="A78" s="122">
        <v>414314</v>
      </c>
      <c r="B78" s="6"/>
      <c r="C78" s="7" t="s">
        <v>90</v>
      </c>
      <c r="D78" s="24"/>
      <c r="E78" s="24"/>
      <c r="F78" s="90">
        <f t="shared" si="2"/>
        <v>0</v>
      </c>
      <c r="G78" s="7"/>
      <c r="H78" s="7"/>
      <c r="I78" s="14"/>
      <c r="J78" s="14"/>
      <c r="M78" s="45"/>
      <c r="N78" s="45"/>
    </row>
    <row r="79" spans="1:14" s="2" customFormat="1" ht="25.5">
      <c r="A79" s="121">
        <v>414400</v>
      </c>
      <c r="B79" s="12"/>
      <c r="C79" s="13" t="s">
        <v>7</v>
      </c>
      <c r="D79" s="27">
        <f>SUM(D80:D81)</f>
        <v>0</v>
      </c>
      <c r="E79" s="27">
        <f>SUM(E80:E81)</f>
        <v>205000</v>
      </c>
      <c r="F79" s="104">
        <f t="shared" si="2"/>
        <v>205000</v>
      </c>
      <c r="G79" s="7"/>
      <c r="H79" s="7"/>
      <c r="I79" s="14"/>
      <c r="J79" s="14"/>
      <c r="M79" s="45"/>
      <c r="N79" s="45"/>
    </row>
    <row r="80" spans="1:14" s="2" customFormat="1" ht="12.75">
      <c r="A80" s="122">
        <v>414411</v>
      </c>
      <c r="B80" s="6"/>
      <c r="C80" s="7" t="s">
        <v>7</v>
      </c>
      <c r="D80" s="24"/>
      <c r="E80" s="24">
        <v>55000</v>
      </c>
      <c r="F80" s="90">
        <f t="shared" si="2"/>
        <v>55000</v>
      </c>
      <c r="G80" s="7"/>
      <c r="H80" s="7"/>
      <c r="I80" s="14"/>
      <c r="J80" s="14"/>
      <c r="M80" s="45"/>
      <c r="N80" s="45"/>
    </row>
    <row r="81" spans="1:14" s="2" customFormat="1" ht="12.75">
      <c r="A81" s="122">
        <v>414419</v>
      </c>
      <c r="B81" s="6"/>
      <c r="C81" s="7" t="s">
        <v>196</v>
      </c>
      <c r="D81" s="24"/>
      <c r="E81" s="24">
        <v>150000</v>
      </c>
      <c r="F81" s="90">
        <f t="shared" si="2"/>
        <v>150000</v>
      </c>
      <c r="G81" s="7"/>
      <c r="H81" s="7"/>
      <c r="I81" s="14"/>
      <c r="J81" s="14"/>
      <c r="M81" s="45"/>
      <c r="N81" s="45"/>
    </row>
    <row r="82" spans="1:14" s="2" customFormat="1" ht="12.75">
      <c r="A82" s="120">
        <v>415000</v>
      </c>
      <c r="B82" s="3"/>
      <c r="C82" s="4" t="s">
        <v>73</v>
      </c>
      <c r="D82" s="26">
        <f>SUM(D83)</f>
        <v>0</v>
      </c>
      <c r="E82" s="26">
        <f>SUM(E83)</f>
        <v>160000</v>
      </c>
      <c r="F82" s="88">
        <f t="shared" si="2"/>
        <v>160000</v>
      </c>
      <c r="G82" s="7"/>
      <c r="H82" s="7"/>
      <c r="I82" s="14"/>
      <c r="J82" s="14"/>
      <c r="M82" s="45"/>
      <c r="N82" s="45"/>
    </row>
    <row r="83" spans="1:14" s="2" customFormat="1" ht="12.75">
      <c r="A83" s="121">
        <v>415100</v>
      </c>
      <c r="B83" s="12"/>
      <c r="C83" s="13" t="s">
        <v>73</v>
      </c>
      <c r="D83" s="27">
        <f>SUM(D84)</f>
        <v>0</v>
      </c>
      <c r="E83" s="27">
        <f>SUM(E84)</f>
        <v>160000</v>
      </c>
      <c r="F83" s="89">
        <f t="shared" si="2"/>
        <v>160000</v>
      </c>
      <c r="G83" s="7"/>
      <c r="H83" s="7"/>
      <c r="I83" s="14"/>
      <c r="J83" s="14"/>
      <c r="M83" s="45"/>
      <c r="N83" s="45"/>
    </row>
    <row r="84" spans="1:14" s="2" customFormat="1" ht="12.75">
      <c r="A84" s="122">
        <v>415112</v>
      </c>
      <c r="B84" s="6"/>
      <c r="C84" s="7" t="s">
        <v>91</v>
      </c>
      <c r="D84" s="24"/>
      <c r="E84" s="24">
        <v>160000</v>
      </c>
      <c r="F84" s="90">
        <f t="shared" si="2"/>
        <v>160000</v>
      </c>
      <c r="G84" s="7"/>
      <c r="H84" s="7"/>
      <c r="I84" s="14"/>
      <c r="J84" s="14"/>
      <c r="M84" s="45"/>
      <c r="N84" s="45"/>
    </row>
    <row r="85" spans="1:14" s="2" customFormat="1" ht="12.75">
      <c r="A85" s="120">
        <v>416000</v>
      </c>
      <c r="B85" s="3"/>
      <c r="C85" s="4" t="s">
        <v>74</v>
      </c>
      <c r="D85" s="26">
        <f>SUM(D86)</f>
        <v>2610000</v>
      </c>
      <c r="E85" s="26">
        <f>SUM(E86)</f>
        <v>0</v>
      </c>
      <c r="F85" s="88">
        <f t="shared" si="2"/>
        <v>2610000</v>
      </c>
      <c r="G85" s="7"/>
      <c r="H85" s="7"/>
      <c r="I85" s="14"/>
      <c r="J85" s="14"/>
      <c r="M85" s="45"/>
      <c r="N85" s="45"/>
    </row>
    <row r="86" spans="1:14" s="2" customFormat="1" ht="12.75">
      <c r="A86" s="121">
        <v>416100</v>
      </c>
      <c r="B86" s="12"/>
      <c r="C86" s="13" t="s">
        <v>74</v>
      </c>
      <c r="D86" s="27">
        <f>SUM(D87:D90)</f>
        <v>2610000</v>
      </c>
      <c r="E86" s="27">
        <f>SUM(E87:E90)</f>
        <v>0</v>
      </c>
      <c r="F86" s="89">
        <f t="shared" si="2"/>
        <v>2610000</v>
      </c>
      <c r="G86" s="7"/>
      <c r="H86" s="7"/>
      <c r="I86" s="14"/>
      <c r="J86" s="14"/>
      <c r="M86" s="45"/>
      <c r="N86" s="45"/>
    </row>
    <row r="87" spans="1:14" s="2" customFormat="1" ht="12.75">
      <c r="A87" s="122">
        <v>416111</v>
      </c>
      <c r="B87" s="6"/>
      <c r="C87" s="7" t="s">
        <v>197</v>
      </c>
      <c r="D87" s="93">
        <v>2610000</v>
      </c>
      <c r="E87" s="93"/>
      <c r="F87" s="90">
        <f t="shared" si="2"/>
        <v>2610000</v>
      </c>
      <c r="G87" s="7"/>
      <c r="H87" s="7"/>
      <c r="I87" s="14"/>
      <c r="J87" s="14"/>
      <c r="M87" s="45"/>
      <c r="N87" s="45"/>
    </row>
    <row r="88" spans="1:14" s="2" customFormat="1" ht="12.75">
      <c r="A88" s="122">
        <v>416112</v>
      </c>
      <c r="B88" s="6"/>
      <c r="C88" s="7" t="s">
        <v>92</v>
      </c>
      <c r="D88" s="24"/>
      <c r="E88" s="24"/>
      <c r="F88" s="90">
        <f t="shared" si="2"/>
        <v>0</v>
      </c>
      <c r="G88" s="7"/>
      <c r="H88" s="7"/>
      <c r="I88" s="14"/>
      <c r="J88" s="14"/>
      <c r="M88" s="45"/>
      <c r="N88" s="45"/>
    </row>
    <row r="89" spans="1:14" s="2" customFormat="1" ht="12.75">
      <c r="A89" s="122">
        <v>416121</v>
      </c>
      <c r="B89" s="6"/>
      <c r="C89" s="7" t="s">
        <v>93</v>
      </c>
      <c r="D89" s="24"/>
      <c r="E89" s="24"/>
      <c r="F89" s="90">
        <f t="shared" si="2"/>
        <v>0</v>
      </c>
      <c r="G89" s="7"/>
      <c r="H89" s="7"/>
      <c r="I89" s="14"/>
      <c r="J89" s="14"/>
      <c r="M89" s="45"/>
      <c r="N89" s="45"/>
    </row>
    <row r="90" spans="1:14" s="2" customFormat="1" ht="12.75">
      <c r="A90" s="122">
        <v>416132</v>
      </c>
      <c r="B90" s="6"/>
      <c r="C90" s="7" t="s">
        <v>94</v>
      </c>
      <c r="D90" s="24"/>
      <c r="E90" s="24"/>
      <c r="F90" s="90">
        <f t="shared" si="2"/>
        <v>0</v>
      </c>
      <c r="G90" s="7"/>
      <c r="H90" s="7"/>
      <c r="I90" s="14"/>
      <c r="J90" s="14"/>
      <c r="M90" s="45"/>
      <c r="N90" s="45"/>
    </row>
    <row r="91" spans="1:14" s="2" customFormat="1" ht="12.75">
      <c r="A91" s="120">
        <v>417000</v>
      </c>
      <c r="B91" s="3"/>
      <c r="C91" s="4" t="s">
        <v>8</v>
      </c>
      <c r="D91" s="26">
        <f>D92</f>
        <v>0</v>
      </c>
      <c r="E91" s="26">
        <f>E92</f>
        <v>0</v>
      </c>
      <c r="F91" s="88">
        <f t="shared" si="2"/>
        <v>0</v>
      </c>
      <c r="G91" s="7"/>
      <c r="H91" s="7"/>
      <c r="I91" s="14"/>
      <c r="J91" s="14"/>
      <c r="M91" s="45"/>
      <c r="N91" s="45"/>
    </row>
    <row r="92" spans="1:14" s="2" customFormat="1" ht="12.75">
      <c r="A92" s="123">
        <v>417100</v>
      </c>
      <c r="B92" s="59"/>
      <c r="C92" s="60" t="s">
        <v>8</v>
      </c>
      <c r="D92" s="105">
        <f>D93</f>
        <v>0</v>
      </c>
      <c r="E92" s="105">
        <f>E93</f>
        <v>0</v>
      </c>
      <c r="F92" s="89">
        <f t="shared" si="2"/>
        <v>0</v>
      </c>
      <c r="G92" s="7"/>
      <c r="H92" s="7"/>
      <c r="I92" s="14"/>
      <c r="J92" s="14"/>
      <c r="M92" s="45"/>
      <c r="N92" s="45"/>
    </row>
    <row r="93" spans="1:14" s="2" customFormat="1" ht="12.75">
      <c r="A93" s="122">
        <v>417111</v>
      </c>
      <c r="B93" s="6"/>
      <c r="C93" s="14" t="s">
        <v>8</v>
      </c>
      <c r="D93" s="24"/>
      <c r="E93" s="24"/>
      <c r="F93" s="106">
        <f t="shared" si="2"/>
        <v>0</v>
      </c>
      <c r="G93" s="7"/>
      <c r="H93" s="7"/>
      <c r="I93" s="14"/>
      <c r="J93" s="14"/>
      <c r="M93" s="45"/>
      <c r="N93" s="45"/>
    </row>
    <row r="94" spans="1:14" s="2" customFormat="1" ht="12.75">
      <c r="A94" s="119">
        <v>420000</v>
      </c>
      <c r="B94" s="10"/>
      <c r="C94" s="11" t="s">
        <v>75</v>
      </c>
      <c r="D94" s="28">
        <f>D95+D136+D151+D190+D206+D232</f>
        <v>19077000</v>
      </c>
      <c r="E94" s="28">
        <f>E95+E136+E151+E190+E206+E232</f>
        <v>36850000</v>
      </c>
      <c r="F94" s="28">
        <f>F95+F136+F151+F190+F206+F232</f>
        <v>55927000</v>
      </c>
      <c r="G94" s="7"/>
      <c r="H94" s="7"/>
      <c r="I94" s="14"/>
      <c r="J94" s="14"/>
      <c r="M94" s="45"/>
      <c r="N94" s="45"/>
    </row>
    <row r="95" spans="1:14" s="2" customFormat="1" ht="12.75">
      <c r="A95" s="120">
        <v>421000</v>
      </c>
      <c r="B95" s="3"/>
      <c r="C95" s="4" t="s">
        <v>9</v>
      </c>
      <c r="D95" s="26">
        <f>SUM(D96+D99+D106+D115+D123+D129+D133)</f>
        <v>18497000</v>
      </c>
      <c r="E95" s="26">
        <f>SUM(E96+E99+E106+E115+E123+E129+E133)</f>
        <v>5620000</v>
      </c>
      <c r="F95" s="88">
        <f t="shared" si="2"/>
        <v>24117000</v>
      </c>
      <c r="G95" s="7"/>
      <c r="H95" s="7"/>
      <c r="I95" s="14"/>
      <c r="J95" s="14"/>
      <c r="M95" s="45"/>
      <c r="N95" s="45"/>
    </row>
    <row r="96" spans="1:14" s="2" customFormat="1" ht="12.75">
      <c r="A96" s="121">
        <v>421100</v>
      </c>
      <c r="B96" s="12"/>
      <c r="C96" s="13" t="s">
        <v>10</v>
      </c>
      <c r="D96" s="27">
        <f>SUM(D97:D98)</f>
        <v>300000</v>
      </c>
      <c r="E96" s="27">
        <f>SUM(E97:E98)</f>
        <v>120000</v>
      </c>
      <c r="F96" s="89">
        <f t="shared" si="2"/>
        <v>420000</v>
      </c>
      <c r="G96" s="7"/>
      <c r="H96" s="7"/>
      <c r="I96" s="14"/>
      <c r="J96" s="141"/>
      <c r="M96" s="45"/>
      <c r="N96" s="45"/>
    </row>
    <row r="97" spans="1:14" s="2" customFormat="1" ht="12.75">
      <c r="A97" s="122">
        <v>421111</v>
      </c>
      <c r="B97" s="6"/>
      <c r="C97" s="7" t="s">
        <v>95</v>
      </c>
      <c r="D97" s="24">
        <v>300000</v>
      </c>
      <c r="E97" s="24">
        <v>120000</v>
      </c>
      <c r="F97" s="90">
        <f t="shared" si="2"/>
        <v>420000</v>
      </c>
      <c r="G97" s="7"/>
      <c r="H97" s="7"/>
      <c r="I97" s="14"/>
      <c r="J97" s="14"/>
      <c r="M97" s="45"/>
      <c r="N97" s="45"/>
    </row>
    <row r="98" spans="1:14" s="2" customFormat="1" ht="12.75">
      <c r="A98" s="122">
        <v>421121</v>
      </c>
      <c r="B98" s="6"/>
      <c r="C98" s="7" t="s">
        <v>96</v>
      </c>
      <c r="D98" s="24"/>
      <c r="E98" s="24"/>
      <c r="F98" s="90">
        <f t="shared" si="2"/>
        <v>0</v>
      </c>
      <c r="G98" s="7"/>
      <c r="H98" s="7"/>
      <c r="I98" s="14"/>
      <c r="J98" s="14"/>
      <c r="M98" s="45"/>
      <c r="N98" s="45"/>
    </row>
    <row r="99" spans="1:14" s="2" customFormat="1" ht="12.75">
      <c r="A99" s="121">
        <v>421200</v>
      </c>
      <c r="B99" s="12"/>
      <c r="C99" s="13" t="s">
        <v>11</v>
      </c>
      <c r="D99" s="27">
        <f>SUM(D100:D105)</f>
        <v>10050000</v>
      </c>
      <c r="E99" s="27">
        <f>SUM(E100:E105)</f>
        <v>2400000</v>
      </c>
      <c r="F99" s="89">
        <f t="shared" si="2"/>
        <v>12450000</v>
      </c>
      <c r="G99" s="7"/>
      <c r="H99" s="7"/>
      <c r="I99" s="14"/>
      <c r="J99" s="14"/>
      <c r="M99" s="45"/>
      <c r="N99" s="45"/>
    </row>
    <row r="100" spans="1:14" s="2" customFormat="1" ht="12.75">
      <c r="A100" s="122">
        <v>421211</v>
      </c>
      <c r="B100" s="6"/>
      <c r="C100" s="7" t="s">
        <v>97</v>
      </c>
      <c r="D100" s="24">
        <v>5200000</v>
      </c>
      <c r="E100" s="24">
        <v>2400000</v>
      </c>
      <c r="F100" s="90">
        <f t="shared" si="2"/>
        <v>7600000</v>
      </c>
      <c r="G100" s="7"/>
      <c r="H100" s="7"/>
      <c r="I100" s="14"/>
      <c r="J100" s="141"/>
      <c r="M100" s="45"/>
      <c r="N100" s="45"/>
    </row>
    <row r="101" spans="1:14" s="2" customFormat="1" ht="12.75">
      <c r="A101" s="122">
        <v>421221</v>
      </c>
      <c r="B101" s="6"/>
      <c r="C101" s="7" t="s">
        <v>198</v>
      </c>
      <c r="D101" s="24">
        <v>0</v>
      </c>
      <c r="E101" s="24">
        <v>0</v>
      </c>
      <c r="F101" s="90">
        <f t="shared" si="2"/>
        <v>0</v>
      </c>
      <c r="G101" s="7"/>
      <c r="H101" s="7"/>
      <c r="I101" s="14"/>
      <c r="J101" s="14"/>
      <c r="M101" s="45"/>
      <c r="N101" s="45"/>
    </row>
    <row r="102" spans="1:14" s="2" customFormat="1" ht="12.75">
      <c r="A102" s="122">
        <v>421222</v>
      </c>
      <c r="B102" s="6"/>
      <c r="C102" s="7" t="s">
        <v>98</v>
      </c>
      <c r="D102" s="24">
        <v>0</v>
      </c>
      <c r="E102" s="24">
        <v>0</v>
      </c>
      <c r="F102" s="90">
        <f t="shared" si="2"/>
        <v>0</v>
      </c>
      <c r="G102" s="7"/>
      <c r="H102" s="7"/>
      <c r="I102" s="14"/>
      <c r="J102" s="14"/>
      <c r="M102" s="45"/>
      <c r="N102" s="45"/>
    </row>
    <row r="103" spans="1:14" s="2" customFormat="1" ht="12.75">
      <c r="A103" s="122">
        <v>421223</v>
      </c>
      <c r="B103" s="6"/>
      <c r="C103" s="7" t="s">
        <v>99</v>
      </c>
      <c r="D103" s="24">
        <v>0</v>
      </c>
      <c r="E103" s="24">
        <v>0</v>
      </c>
      <c r="F103" s="90">
        <f t="shared" si="2"/>
        <v>0</v>
      </c>
      <c r="G103" s="7"/>
      <c r="H103" s="7"/>
      <c r="I103" s="14"/>
      <c r="J103" s="14"/>
      <c r="M103" s="45"/>
      <c r="N103" s="45"/>
    </row>
    <row r="104" spans="1:14" s="2" customFormat="1" ht="12.75">
      <c r="A104" s="122">
        <v>421224</v>
      </c>
      <c r="B104" s="6"/>
      <c r="C104" s="7" t="s">
        <v>100</v>
      </c>
      <c r="D104" s="24">
        <v>0</v>
      </c>
      <c r="E104" s="24">
        <v>0</v>
      </c>
      <c r="F104" s="90">
        <f t="shared" si="2"/>
        <v>0</v>
      </c>
      <c r="G104" s="7"/>
      <c r="H104" s="7"/>
      <c r="I104" s="14"/>
      <c r="J104" s="14"/>
      <c r="M104" s="45"/>
      <c r="N104" s="45"/>
    </row>
    <row r="105" spans="1:14" s="2" customFormat="1" ht="12.75">
      <c r="A105" s="122">
        <v>421225</v>
      </c>
      <c r="B105" s="6"/>
      <c r="C105" s="7" t="s">
        <v>101</v>
      </c>
      <c r="D105" s="24">
        <v>4850000</v>
      </c>
      <c r="E105" s="24">
        <v>0</v>
      </c>
      <c r="F105" s="90">
        <f t="shared" si="2"/>
        <v>4850000</v>
      </c>
      <c r="G105" s="7"/>
      <c r="H105" s="7"/>
      <c r="I105" s="47"/>
      <c r="J105" s="14"/>
      <c r="M105" s="45"/>
      <c r="N105" s="45"/>
    </row>
    <row r="106" spans="1:14" s="2" customFormat="1" ht="12.75">
      <c r="A106" s="121">
        <v>421300</v>
      </c>
      <c r="B106" s="12"/>
      <c r="C106" s="13" t="s">
        <v>12</v>
      </c>
      <c r="D106" s="27">
        <f>SUM(D107:D114)</f>
        <v>6290000</v>
      </c>
      <c r="E106" s="27">
        <f>SUM(E107:E114)</f>
        <v>2105000</v>
      </c>
      <c r="F106" s="89">
        <f t="shared" si="2"/>
        <v>8395000</v>
      </c>
      <c r="G106" s="7"/>
      <c r="H106" s="7"/>
      <c r="I106" s="14"/>
      <c r="J106" s="14"/>
      <c r="M106" s="45"/>
      <c r="N106" s="45"/>
    </row>
    <row r="107" spans="1:14" s="2" customFormat="1" ht="12.75">
      <c r="A107" s="122">
        <v>421311</v>
      </c>
      <c r="B107" s="6"/>
      <c r="C107" s="7" t="s">
        <v>102</v>
      </c>
      <c r="D107" s="24">
        <v>670000</v>
      </c>
      <c r="E107" s="24">
        <v>0</v>
      </c>
      <c r="F107" s="90">
        <f t="shared" si="2"/>
        <v>670000</v>
      </c>
      <c r="G107" s="7"/>
      <c r="H107" s="7"/>
      <c r="I107" s="14"/>
      <c r="J107" s="14"/>
      <c r="M107" s="45"/>
      <c r="N107" s="45"/>
    </row>
    <row r="108" spans="1:14" s="2" customFormat="1" ht="12.75">
      <c r="A108" s="122">
        <v>421321</v>
      </c>
      <c r="B108" s="6"/>
      <c r="C108" s="7" t="s">
        <v>103</v>
      </c>
      <c r="D108" s="24">
        <v>0</v>
      </c>
      <c r="E108" s="24">
        <v>50000</v>
      </c>
      <c r="F108" s="90">
        <f t="shared" si="2"/>
        <v>50000</v>
      </c>
      <c r="G108" s="7"/>
      <c r="H108" s="7"/>
      <c r="I108" s="14"/>
      <c r="J108" s="14"/>
      <c r="M108" s="45"/>
      <c r="N108" s="45"/>
    </row>
    <row r="109" spans="1:14" s="2" customFormat="1" ht="12.75">
      <c r="A109" s="122">
        <v>421322</v>
      </c>
      <c r="B109" s="6"/>
      <c r="C109" s="7" t="s">
        <v>104</v>
      </c>
      <c r="D109" s="24">
        <v>0</v>
      </c>
      <c r="E109" s="24">
        <v>0</v>
      </c>
      <c r="F109" s="90">
        <f t="shared" si="2"/>
        <v>0</v>
      </c>
      <c r="G109" s="7"/>
      <c r="H109" s="7"/>
      <c r="I109" s="14"/>
      <c r="J109" s="14"/>
      <c r="M109" s="45"/>
      <c r="N109" s="45"/>
    </row>
    <row r="110" spans="1:14" s="2" customFormat="1" ht="12.75">
      <c r="A110" s="122">
        <v>421323</v>
      </c>
      <c r="B110" s="6"/>
      <c r="C110" s="7" t="s">
        <v>105</v>
      </c>
      <c r="D110" s="24">
        <v>1900000</v>
      </c>
      <c r="E110" s="24">
        <v>2000000</v>
      </c>
      <c r="F110" s="90">
        <f t="shared" si="2"/>
        <v>3900000</v>
      </c>
      <c r="G110" s="7"/>
      <c r="H110" s="7"/>
      <c r="I110" s="142"/>
      <c r="J110" s="141"/>
      <c r="M110" s="45"/>
      <c r="N110" s="45"/>
    </row>
    <row r="111" spans="1:14" s="2" customFormat="1" ht="12.75">
      <c r="A111" s="122">
        <v>421324</v>
      </c>
      <c r="B111" s="6"/>
      <c r="C111" s="7" t="s">
        <v>106</v>
      </c>
      <c r="D111" s="24">
        <v>680000</v>
      </c>
      <c r="E111" s="24">
        <v>0</v>
      </c>
      <c r="F111" s="90">
        <f t="shared" si="2"/>
        <v>680000</v>
      </c>
      <c r="G111" s="7"/>
      <c r="H111" s="7"/>
      <c r="I111" s="47"/>
      <c r="J111" s="14"/>
      <c r="M111" s="45"/>
      <c r="N111" s="45"/>
    </row>
    <row r="112" spans="1:14" s="2" customFormat="1" ht="12.75">
      <c r="A112" s="122">
        <v>421325</v>
      </c>
      <c r="B112" s="6"/>
      <c r="C112" s="7" t="s">
        <v>107</v>
      </c>
      <c r="D112" s="24">
        <v>3040000</v>
      </c>
      <c r="E112" s="24">
        <v>0</v>
      </c>
      <c r="F112" s="90">
        <f t="shared" si="2"/>
        <v>3040000</v>
      </c>
      <c r="G112" s="7"/>
      <c r="H112" s="7"/>
      <c r="I112" s="47"/>
      <c r="J112" s="14"/>
      <c r="M112" s="45"/>
      <c r="N112" s="45"/>
    </row>
    <row r="113" spans="1:14" s="2" customFormat="1" ht="12.75">
      <c r="A113" s="122">
        <v>421391</v>
      </c>
      <c r="B113" s="6"/>
      <c r="C113" s="7" t="s">
        <v>199</v>
      </c>
      <c r="D113" s="24">
        <v>0</v>
      </c>
      <c r="E113" s="24">
        <v>55000</v>
      </c>
      <c r="F113" s="90">
        <f t="shared" si="2"/>
        <v>55000</v>
      </c>
      <c r="G113" s="7"/>
      <c r="H113" s="7"/>
      <c r="I113" s="14"/>
      <c r="J113" s="14"/>
      <c r="M113" s="45"/>
      <c r="N113" s="45"/>
    </row>
    <row r="114" spans="1:14" s="2" customFormat="1" ht="12.75">
      <c r="A114" s="122">
        <v>421392</v>
      </c>
      <c r="B114" s="6"/>
      <c r="C114" s="7" t="s">
        <v>200</v>
      </c>
      <c r="D114" s="24">
        <v>0</v>
      </c>
      <c r="E114" s="24">
        <v>0</v>
      </c>
      <c r="F114" s="90">
        <f t="shared" si="2"/>
        <v>0</v>
      </c>
      <c r="G114" s="7"/>
      <c r="H114" s="7"/>
      <c r="I114" s="14"/>
      <c r="J114" s="14"/>
      <c r="M114" s="45"/>
      <c r="N114" s="45"/>
    </row>
    <row r="115" spans="1:14" s="2" customFormat="1" ht="12.75">
      <c r="A115" s="121">
        <v>421400</v>
      </c>
      <c r="B115" s="12"/>
      <c r="C115" s="13" t="s">
        <v>13</v>
      </c>
      <c r="D115" s="27">
        <f>SUM(D116:D122)</f>
        <v>757000</v>
      </c>
      <c r="E115" s="27">
        <f>SUM(E116:E122)</f>
        <v>350000</v>
      </c>
      <c r="F115" s="89">
        <f t="shared" si="2"/>
        <v>1107000</v>
      </c>
      <c r="G115" s="7"/>
      <c r="H115" s="7"/>
      <c r="I115" s="14"/>
      <c r="J115" s="14"/>
      <c r="M115" s="45"/>
      <c r="N115" s="45"/>
    </row>
    <row r="116" spans="1:14" s="2" customFormat="1" ht="12.75">
      <c r="A116" s="122">
        <v>421411</v>
      </c>
      <c r="B116" s="6"/>
      <c r="C116" s="7" t="s">
        <v>108</v>
      </c>
      <c r="D116" s="135">
        <v>684000</v>
      </c>
      <c r="E116" s="24">
        <v>0</v>
      </c>
      <c r="F116" s="90">
        <f t="shared" si="2"/>
        <v>684000</v>
      </c>
      <c r="G116" s="7"/>
      <c r="H116" s="7"/>
      <c r="I116" s="14"/>
      <c r="J116" s="14"/>
      <c r="M116" s="45"/>
      <c r="N116" s="45"/>
    </row>
    <row r="117" spans="1:14" s="2" customFormat="1" ht="12.75">
      <c r="A117" s="122">
        <v>421412</v>
      </c>
      <c r="B117" s="6"/>
      <c r="C117" s="7" t="s">
        <v>109</v>
      </c>
      <c r="D117" s="135">
        <v>73000</v>
      </c>
      <c r="E117" s="24">
        <v>0</v>
      </c>
      <c r="F117" s="90">
        <f t="shared" si="2"/>
        <v>73000</v>
      </c>
      <c r="G117" s="7"/>
      <c r="H117" s="7"/>
      <c r="I117" s="14"/>
      <c r="J117" s="14"/>
      <c r="M117" s="45"/>
      <c r="N117" s="45"/>
    </row>
    <row r="118" spans="1:14" s="2" customFormat="1" ht="12.75">
      <c r="A118" s="122">
        <v>421414</v>
      </c>
      <c r="B118" s="6"/>
      <c r="C118" s="7" t="s">
        <v>110</v>
      </c>
      <c r="D118" s="24">
        <v>0</v>
      </c>
      <c r="E118" s="24">
        <v>250000</v>
      </c>
      <c r="F118" s="90">
        <f aca="true" t="shared" si="3" ref="F118:F181">SUM(D118+E118)</f>
        <v>250000</v>
      </c>
      <c r="G118" s="7"/>
      <c r="H118" s="7"/>
      <c r="I118" s="14"/>
      <c r="J118" s="14"/>
      <c r="M118" s="45"/>
      <c r="N118" s="45"/>
    </row>
    <row r="119" spans="1:14" s="2" customFormat="1" ht="12.75">
      <c r="A119" s="122">
        <v>421419</v>
      </c>
      <c r="B119" s="6"/>
      <c r="C119" s="7" t="s">
        <v>201</v>
      </c>
      <c r="D119" s="24">
        <v>0</v>
      </c>
      <c r="E119" s="24">
        <v>0</v>
      </c>
      <c r="F119" s="90">
        <f t="shared" si="3"/>
        <v>0</v>
      </c>
      <c r="G119" s="7"/>
      <c r="H119" s="7"/>
      <c r="I119" s="14"/>
      <c r="J119" s="14"/>
      <c r="M119" s="45"/>
      <c r="N119" s="45"/>
    </row>
    <row r="120" spans="1:14" s="2" customFormat="1" ht="12.75">
      <c r="A120" s="122">
        <v>421421</v>
      </c>
      <c r="B120" s="6"/>
      <c r="C120" s="7" t="s">
        <v>111</v>
      </c>
      <c r="D120" s="24">
        <v>0</v>
      </c>
      <c r="E120" s="24">
        <v>100000</v>
      </c>
      <c r="F120" s="90">
        <f t="shared" si="3"/>
        <v>100000</v>
      </c>
      <c r="G120" s="7"/>
      <c r="H120" s="7"/>
      <c r="I120" s="14"/>
      <c r="J120" s="14"/>
      <c r="M120" s="45"/>
      <c r="N120" s="45"/>
    </row>
    <row r="121" spans="1:14" s="2" customFormat="1" ht="12.75">
      <c r="A121" s="122">
        <v>421422</v>
      </c>
      <c r="B121" s="6"/>
      <c r="C121" s="7" t="s">
        <v>112</v>
      </c>
      <c r="D121" s="24">
        <v>0</v>
      </c>
      <c r="E121" s="24">
        <v>0</v>
      </c>
      <c r="F121" s="90">
        <f t="shared" si="3"/>
        <v>0</v>
      </c>
      <c r="G121" s="7"/>
      <c r="H121" s="7"/>
      <c r="I121" s="14"/>
      <c r="J121" s="14"/>
      <c r="M121" s="45"/>
      <c r="N121" s="45"/>
    </row>
    <row r="122" spans="1:14" ht="12.75">
      <c r="A122" s="122">
        <v>421429</v>
      </c>
      <c r="B122" s="6"/>
      <c r="C122" s="7" t="s">
        <v>202</v>
      </c>
      <c r="D122" s="24">
        <v>0</v>
      </c>
      <c r="E122" s="24">
        <v>0</v>
      </c>
      <c r="F122" s="90">
        <f t="shared" si="3"/>
        <v>0</v>
      </c>
      <c r="G122" s="29"/>
      <c r="H122" s="29"/>
      <c r="I122" s="139"/>
      <c r="J122" s="139"/>
      <c r="M122" s="45"/>
      <c r="N122" s="45"/>
    </row>
    <row r="123" spans="1:14" s="2" customFormat="1" ht="12.75">
      <c r="A123" s="121">
        <v>421500</v>
      </c>
      <c r="B123" s="12"/>
      <c r="C123" s="13" t="s">
        <v>14</v>
      </c>
      <c r="D123" s="27">
        <f>SUM(D124:D128)</f>
        <v>0</v>
      </c>
      <c r="E123" s="27">
        <f>SUM(E124:E128)</f>
        <v>645000</v>
      </c>
      <c r="F123" s="89">
        <f t="shared" si="3"/>
        <v>645000</v>
      </c>
      <c r="G123" s="7"/>
      <c r="H123" s="7"/>
      <c r="I123" s="14"/>
      <c r="J123" s="14"/>
      <c r="M123" s="45"/>
      <c r="N123" s="45"/>
    </row>
    <row r="124" spans="1:14" s="2" customFormat="1" ht="12.75">
      <c r="A124" s="122">
        <v>421511</v>
      </c>
      <c r="B124" s="6"/>
      <c r="C124" s="7" t="s">
        <v>113</v>
      </c>
      <c r="D124" s="24">
        <v>0</v>
      </c>
      <c r="E124" s="24">
        <v>511000</v>
      </c>
      <c r="F124" s="90">
        <f t="shared" si="3"/>
        <v>511000</v>
      </c>
      <c r="G124" s="7"/>
      <c r="H124" s="7"/>
      <c r="I124" s="14"/>
      <c r="J124" s="14"/>
      <c r="M124" s="45"/>
      <c r="N124" s="45"/>
    </row>
    <row r="125" spans="1:14" s="2" customFormat="1" ht="12.75">
      <c r="A125" s="122">
        <v>421512</v>
      </c>
      <c r="B125" s="6"/>
      <c r="C125" s="7" t="s">
        <v>114</v>
      </c>
      <c r="D125" s="24">
        <v>0</v>
      </c>
      <c r="E125" s="24">
        <v>50000</v>
      </c>
      <c r="F125" s="90">
        <f t="shared" si="3"/>
        <v>50000</v>
      </c>
      <c r="G125" s="7"/>
      <c r="H125" s="7"/>
      <c r="I125" s="14"/>
      <c r="J125" s="14"/>
      <c r="M125" s="45"/>
      <c r="N125" s="45"/>
    </row>
    <row r="126" spans="1:14" s="2" customFormat="1" ht="12.75">
      <c r="A126" s="122">
        <v>421513</v>
      </c>
      <c r="B126" s="6"/>
      <c r="C126" s="7" t="s">
        <v>203</v>
      </c>
      <c r="D126" s="24">
        <v>0</v>
      </c>
      <c r="E126" s="24">
        <v>84000</v>
      </c>
      <c r="F126" s="90">
        <f t="shared" si="3"/>
        <v>84000</v>
      </c>
      <c r="G126" s="7"/>
      <c r="H126" s="7"/>
      <c r="I126" s="14"/>
      <c r="J126" s="14"/>
      <c r="M126" s="45"/>
      <c r="N126" s="45"/>
    </row>
    <row r="127" spans="1:14" s="2" customFormat="1" ht="12.75">
      <c r="A127" s="122">
        <v>421519</v>
      </c>
      <c r="B127" s="6"/>
      <c r="C127" s="7" t="s">
        <v>204</v>
      </c>
      <c r="D127" s="24">
        <v>0</v>
      </c>
      <c r="E127" s="24">
        <v>0</v>
      </c>
      <c r="F127" s="90">
        <f t="shared" si="3"/>
        <v>0</v>
      </c>
      <c r="G127" s="7"/>
      <c r="H127" s="7"/>
      <c r="I127" s="14"/>
      <c r="J127" s="14"/>
      <c r="M127" s="45"/>
      <c r="N127" s="45"/>
    </row>
    <row r="128" spans="1:14" s="2" customFormat="1" ht="12.75">
      <c r="A128" s="122">
        <v>421521</v>
      </c>
      <c r="B128" s="6"/>
      <c r="C128" s="7" t="s">
        <v>115</v>
      </c>
      <c r="D128" s="24">
        <v>0</v>
      </c>
      <c r="E128" s="24">
        <v>0</v>
      </c>
      <c r="F128" s="90">
        <f t="shared" si="3"/>
        <v>0</v>
      </c>
      <c r="G128" s="7"/>
      <c r="H128" s="7"/>
      <c r="I128" s="14"/>
      <c r="J128" s="14"/>
      <c r="M128" s="45"/>
      <c r="N128" s="45"/>
    </row>
    <row r="129" spans="1:14" s="2" customFormat="1" ht="12.75">
      <c r="A129" s="121">
        <v>421600</v>
      </c>
      <c r="B129" s="12"/>
      <c r="C129" s="13" t="s">
        <v>15</v>
      </c>
      <c r="D129" s="27">
        <f>SUM(D130:D132)</f>
        <v>1100000</v>
      </c>
      <c r="E129" s="27">
        <f>SUM(E130:E132)</f>
        <v>0</v>
      </c>
      <c r="F129" s="89">
        <f t="shared" si="3"/>
        <v>1100000</v>
      </c>
      <c r="G129" s="7"/>
      <c r="H129" s="7"/>
      <c r="I129" s="14"/>
      <c r="J129" s="14"/>
      <c r="M129" s="45"/>
      <c r="N129" s="45"/>
    </row>
    <row r="130" spans="1:14" s="2" customFormat="1" ht="12.75">
      <c r="A130" s="122">
        <v>421611</v>
      </c>
      <c r="B130" s="6"/>
      <c r="C130" s="7" t="s">
        <v>116</v>
      </c>
      <c r="D130" s="24">
        <v>0</v>
      </c>
      <c r="E130" s="24">
        <v>0</v>
      </c>
      <c r="F130" s="90">
        <f t="shared" si="3"/>
        <v>0</v>
      </c>
      <c r="G130" s="7"/>
      <c r="H130" s="7"/>
      <c r="I130" s="14"/>
      <c r="J130" s="14"/>
      <c r="M130" s="45"/>
      <c r="N130" s="45"/>
    </row>
    <row r="131" spans="1:14" s="2" customFormat="1" ht="12.75">
      <c r="A131" s="122">
        <v>421612</v>
      </c>
      <c r="B131" s="6"/>
      <c r="C131" s="7" t="s">
        <v>117</v>
      </c>
      <c r="D131" s="24">
        <v>0</v>
      </c>
      <c r="E131" s="24">
        <v>0</v>
      </c>
      <c r="F131" s="90">
        <f t="shared" si="3"/>
        <v>0</v>
      </c>
      <c r="G131" s="7"/>
      <c r="H131" s="7"/>
      <c r="I131" s="14"/>
      <c r="J131" s="14"/>
      <c r="M131" s="45"/>
      <c r="N131" s="45"/>
    </row>
    <row r="132" spans="1:14" s="2" customFormat="1" ht="12.75">
      <c r="A132" s="122">
        <v>421619</v>
      </c>
      <c r="B132" s="6"/>
      <c r="C132" s="7" t="s">
        <v>118</v>
      </c>
      <c r="D132" s="24">
        <v>1100000</v>
      </c>
      <c r="E132" s="24">
        <v>0</v>
      </c>
      <c r="F132" s="90">
        <f t="shared" si="3"/>
        <v>1100000</v>
      </c>
      <c r="G132" s="7"/>
      <c r="H132" s="7"/>
      <c r="I132" s="14"/>
      <c r="J132" s="14"/>
      <c r="M132" s="45"/>
      <c r="N132" s="45"/>
    </row>
    <row r="133" spans="1:14" s="2" customFormat="1" ht="12.75">
      <c r="A133" s="121">
        <v>421900</v>
      </c>
      <c r="B133" s="12"/>
      <c r="C133" s="13" t="s">
        <v>205</v>
      </c>
      <c r="D133" s="27">
        <f>SUM(D134:D135)</f>
        <v>0</v>
      </c>
      <c r="E133" s="27">
        <f>SUM(E134:E135)</f>
        <v>0</v>
      </c>
      <c r="F133" s="89">
        <f t="shared" si="3"/>
        <v>0</v>
      </c>
      <c r="G133" s="7"/>
      <c r="H133" s="7"/>
      <c r="I133" s="14"/>
      <c r="J133" s="14"/>
      <c r="M133" s="45"/>
      <c r="N133" s="45"/>
    </row>
    <row r="134" spans="1:14" s="2" customFormat="1" ht="12.75">
      <c r="A134" s="122">
        <v>421911</v>
      </c>
      <c r="B134" s="6"/>
      <c r="C134" s="7" t="s">
        <v>206</v>
      </c>
      <c r="D134" s="24"/>
      <c r="E134" s="24"/>
      <c r="F134" s="90">
        <f t="shared" si="3"/>
        <v>0</v>
      </c>
      <c r="G134" s="7"/>
      <c r="H134" s="7"/>
      <c r="I134" s="14"/>
      <c r="J134" s="14"/>
      <c r="M134" s="45"/>
      <c r="N134" s="45"/>
    </row>
    <row r="135" spans="1:14" s="2" customFormat="1" ht="12.75">
      <c r="A135" s="122">
        <v>421919</v>
      </c>
      <c r="B135" s="6"/>
      <c r="C135" s="7" t="s">
        <v>299</v>
      </c>
      <c r="D135" s="24"/>
      <c r="E135" s="24"/>
      <c r="F135" s="90">
        <f>SUM(D135+E135)</f>
        <v>0</v>
      </c>
      <c r="G135" s="7"/>
      <c r="H135" s="7"/>
      <c r="I135" s="14"/>
      <c r="J135" s="14"/>
      <c r="M135" s="45"/>
      <c r="N135" s="45"/>
    </row>
    <row r="136" spans="1:14" s="2" customFormat="1" ht="12.75">
      <c r="A136" s="120">
        <v>422000</v>
      </c>
      <c r="B136" s="3"/>
      <c r="C136" s="4" t="s">
        <v>16</v>
      </c>
      <c r="D136" s="26">
        <f>SUM(D137+D144+D149)</f>
        <v>0</v>
      </c>
      <c r="E136" s="26">
        <f>SUM(E137+E144+E149)</f>
        <v>660000</v>
      </c>
      <c r="F136" s="88">
        <f t="shared" si="3"/>
        <v>660000</v>
      </c>
      <c r="G136" s="7"/>
      <c r="H136" s="7"/>
      <c r="I136" s="14"/>
      <c r="J136" s="14"/>
      <c r="M136" s="45"/>
      <c r="N136" s="45"/>
    </row>
    <row r="137" spans="1:14" s="2" customFormat="1" ht="12.75">
      <c r="A137" s="121">
        <v>422100</v>
      </c>
      <c r="B137" s="12"/>
      <c r="C137" s="13" t="s">
        <v>17</v>
      </c>
      <c r="D137" s="27">
        <f>SUM(D138:D143)</f>
        <v>0</v>
      </c>
      <c r="E137" s="27">
        <f>SUM(E138:E143)</f>
        <v>60000</v>
      </c>
      <c r="F137" s="89">
        <f t="shared" si="3"/>
        <v>60000</v>
      </c>
      <c r="G137" s="7"/>
      <c r="H137" s="7"/>
      <c r="I137" s="14"/>
      <c r="J137" s="14"/>
      <c r="M137" s="45"/>
      <c r="N137" s="45"/>
    </row>
    <row r="138" spans="1:14" s="2" customFormat="1" ht="12.75">
      <c r="A138" s="122">
        <v>422111</v>
      </c>
      <c r="B138" s="6"/>
      <c r="C138" s="7" t="s">
        <v>119</v>
      </c>
      <c r="D138" s="24"/>
      <c r="E138" s="24"/>
      <c r="F138" s="90">
        <f t="shared" si="3"/>
        <v>0</v>
      </c>
      <c r="G138" s="7"/>
      <c r="H138" s="7"/>
      <c r="I138" s="14"/>
      <c r="J138" s="14"/>
      <c r="M138" s="45"/>
      <c r="N138" s="45"/>
    </row>
    <row r="139" spans="1:14" s="2" customFormat="1" ht="12.75">
      <c r="A139" s="122">
        <v>422121</v>
      </c>
      <c r="B139" s="6"/>
      <c r="C139" s="7" t="s">
        <v>120</v>
      </c>
      <c r="D139" s="24"/>
      <c r="E139" s="24"/>
      <c r="F139" s="90">
        <f t="shared" si="3"/>
        <v>0</v>
      </c>
      <c r="G139" s="7"/>
      <c r="H139" s="7"/>
      <c r="I139" s="14"/>
      <c r="J139" s="14"/>
      <c r="M139" s="45"/>
      <c r="N139" s="45"/>
    </row>
    <row r="140" spans="1:14" s="2" customFormat="1" ht="12.75">
      <c r="A140" s="122">
        <v>422131</v>
      </c>
      <c r="B140" s="6"/>
      <c r="C140" s="7" t="s">
        <v>121</v>
      </c>
      <c r="D140" s="24"/>
      <c r="E140" s="24"/>
      <c r="F140" s="90">
        <f t="shared" si="3"/>
        <v>0</v>
      </c>
      <c r="G140" s="7"/>
      <c r="H140" s="7"/>
      <c r="I140" s="14"/>
      <c r="J140" s="14"/>
      <c r="M140" s="45"/>
      <c r="N140" s="45"/>
    </row>
    <row r="141" spans="1:14" s="2" customFormat="1" ht="12.75">
      <c r="A141" s="122">
        <v>422191</v>
      </c>
      <c r="B141" s="6"/>
      <c r="C141" s="7" t="s">
        <v>122</v>
      </c>
      <c r="D141" s="24"/>
      <c r="E141" s="24"/>
      <c r="F141" s="90">
        <f t="shared" si="3"/>
        <v>0</v>
      </c>
      <c r="G141" s="7"/>
      <c r="H141" s="7"/>
      <c r="I141" s="14"/>
      <c r="J141" s="14"/>
      <c r="M141" s="45"/>
      <c r="N141" s="45"/>
    </row>
    <row r="142" spans="1:14" s="2" customFormat="1" ht="12.75">
      <c r="A142" s="122">
        <v>422192</v>
      </c>
      <c r="B142" s="6"/>
      <c r="C142" s="7" t="s">
        <v>123</v>
      </c>
      <c r="D142" s="24"/>
      <c r="E142" s="24">
        <v>60000</v>
      </c>
      <c r="F142" s="90">
        <f t="shared" si="3"/>
        <v>60000</v>
      </c>
      <c r="G142" s="7"/>
      <c r="H142" s="7"/>
      <c r="I142" s="14"/>
      <c r="J142" s="14"/>
      <c r="M142" s="45"/>
      <c r="N142" s="45"/>
    </row>
    <row r="143" spans="1:14" s="2" customFormat="1" ht="12.75">
      <c r="A143" s="122">
        <v>422194</v>
      </c>
      <c r="B143" s="6"/>
      <c r="C143" s="7" t="s">
        <v>124</v>
      </c>
      <c r="D143" s="24"/>
      <c r="E143" s="24"/>
      <c r="F143" s="90">
        <f t="shared" si="3"/>
        <v>0</v>
      </c>
      <c r="G143" s="7"/>
      <c r="H143" s="7"/>
      <c r="I143" s="14"/>
      <c r="J143" s="14"/>
      <c r="M143" s="45"/>
      <c r="N143" s="45"/>
    </row>
    <row r="144" spans="1:14" s="2" customFormat="1" ht="12.75">
      <c r="A144" s="121">
        <v>422200</v>
      </c>
      <c r="B144" s="12"/>
      <c r="C144" s="13" t="s">
        <v>125</v>
      </c>
      <c r="D144" s="27">
        <f>SUM(D145:D148)</f>
        <v>0</v>
      </c>
      <c r="E144" s="27">
        <f>SUM(E145:E148)</f>
        <v>600000</v>
      </c>
      <c r="F144" s="89">
        <f t="shared" si="3"/>
        <v>600000</v>
      </c>
      <c r="G144" s="7"/>
      <c r="H144" s="7"/>
      <c r="I144" s="14"/>
      <c r="J144" s="14"/>
      <c r="M144" s="45"/>
      <c r="N144" s="45"/>
    </row>
    <row r="145" spans="1:14" s="2" customFormat="1" ht="12.75">
      <c r="A145" s="122">
        <v>422211</v>
      </c>
      <c r="B145" s="6"/>
      <c r="C145" s="7" t="s">
        <v>126</v>
      </c>
      <c r="D145" s="24"/>
      <c r="E145" s="24"/>
      <c r="F145" s="90">
        <f>SUM(D145+E145)</f>
        <v>0</v>
      </c>
      <c r="G145" s="7"/>
      <c r="H145" s="7"/>
      <c r="I145" s="14"/>
      <c r="J145" s="14"/>
      <c r="M145" s="45"/>
      <c r="N145" s="45"/>
    </row>
    <row r="146" spans="1:14" s="2" customFormat="1" ht="25.5">
      <c r="A146" s="122">
        <v>422221</v>
      </c>
      <c r="B146" s="7"/>
      <c r="C146" s="7" t="s">
        <v>207</v>
      </c>
      <c r="D146" s="93"/>
      <c r="E146" s="47">
        <v>600000</v>
      </c>
      <c r="F146" s="90">
        <f>SUM(D146+E146)</f>
        <v>600000</v>
      </c>
      <c r="G146" s="7"/>
      <c r="H146" s="7"/>
      <c r="I146" s="14"/>
      <c r="J146" s="14"/>
      <c r="M146" s="45"/>
      <c r="N146" s="45"/>
    </row>
    <row r="147" spans="1:14" s="2" customFormat="1" ht="12.75">
      <c r="A147" s="124">
        <v>422231</v>
      </c>
      <c r="B147" s="62"/>
      <c r="C147" s="14" t="s">
        <v>208</v>
      </c>
      <c r="D147" s="93"/>
      <c r="E147" s="47"/>
      <c r="F147" s="90">
        <f>SUM(D147+E147)</f>
        <v>0</v>
      </c>
      <c r="G147" s="7"/>
      <c r="H147" s="7"/>
      <c r="I147" s="14"/>
      <c r="J147" s="14"/>
      <c r="M147" s="45"/>
      <c r="N147" s="45"/>
    </row>
    <row r="148" spans="1:14" ht="12.75">
      <c r="A148" s="124">
        <v>422299</v>
      </c>
      <c r="B148" s="16"/>
      <c r="C148" s="14" t="s">
        <v>209</v>
      </c>
      <c r="D148" s="24"/>
      <c r="E148" s="24"/>
      <c r="F148" s="90">
        <f>SUM(D148+E148)</f>
        <v>0</v>
      </c>
      <c r="G148" s="29"/>
      <c r="H148" s="29"/>
      <c r="I148" s="139"/>
      <c r="J148" s="139"/>
      <c r="M148" s="45"/>
      <c r="N148" s="45"/>
    </row>
    <row r="149" spans="1:14" s="2" customFormat="1" ht="12.75">
      <c r="A149" s="121">
        <v>422300</v>
      </c>
      <c r="B149" s="12"/>
      <c r="C149" s="13" t="s">
        <v>18</v>
      </c>
      <c r="D149" s="107">
        <f>SUM(D150)</f>
        <v>0</v>
      </c>
      <c r="E149" s="107">
        <f>SUM(E150)</f>
        <v>0</v>
      </c>
      <c r="F149" s="89">
        <f>SUM(D149+E149)</f>
        <v>0</v>
      </c>
      <c r="G149" s="7"/>
      <c r="H149" s="7"/>
      <c r="I149" s="14"/>
      <c r="J149" s="14"/>
      <c r="M149" s="45"/>
      <c r="N149" s="45"/>
    </row>
    <row r="150" spans="1:14" s="2" customFormat="1" ht="12.75">
      <c r="A150" s="122">
        <v>422391</v>
      </c>
      <c r="B150" s="6"/>
      <c r="C150" s="7" t="s">
        <v>127</v>
      </c>
      <c r="D150" s="108"/>
      <c r="E150" s="24"/>
      <c r="F150" s="90">
        <f t="shared" si="3"/>
        <v>0</v>
      </c>
      <c r="G150" s="7"/>
      <c r="H150" s="7"/>
      <c r="I150" s="14"/>
      <c r="J150" s="14"/>
      <c r="M150" s="45"/>
      <c r="N150" s="45"/>
    </row>
    <row r="151" spans="1:14" s="2" customFormat="1" ht="12.75">
      <c r="A151" s="120">
        <v>423000</v>
      </c>
      <c r="B151" s="3"/>
      <c r="C151" s="4" t="s">
        <v>19</v>
      </c>
      <c r="D151" s="26">
        <f>SUM(D152+D155+D159+D165+D176+D183+D185+D188)</f>
        <v>100000</v>
      </c>
      <c r="E151" s="26">
        <f>SUM(E152+E155+E159+E165+E176+E183+E185+E188)</f>
        <v>28030000</v>
      </c>
      <c r="F151" s="88">
        <f t="shared" si="3"/>
        <v>28130000</v>
      </c>
      <c r="G151" s="7"/>
      <c r="H151" s="7"/>
      <c r="I151" s="14"/>
      <c r="J151" s="14"/>
      <c r="M151" s="45"/>
      <c r="N151" s="45"/>
    </row>
    <row r="152" spans="1:14" s="2" customFormat="1" ht="12.75">
      <c r="A152" s="121">
        <v>423100</v>
      </c>
      <c r="B152" s="12"/>
      <c r="C152" s="13" t="s">
        <v>20</v>
      </c>
      <c r="D152" s="27">
        <f>SUM(D153:D154)</f>
        <v>0</v>
      </c>
      <c r="E152" s="27">
        <f>SUM(E153:E154)</f>
        <v>820000</v>
      </c>
      <c r="F152" s="89">
        <f t="shared" si="3"/>
        <v>820000</v>
      </c>
      <c r="G152" s="7"/>
      <c r="H152" s="7"/>
      <c r="I152" s="14"/>
      <c r="J152" s="14"/>
      <c r="M152" s="45"/>
      <c r="N152" s="45"/>
    </row>
    <row r="153" spans="1:14" s="2" customFormat="1" ht="12.75">
      <c r="A153" s="122">
        <v>423111</v>
      </c>
      <c r="B153" s="6"/>
      <c r="C153" s="7" t="s">
        <v>128</v>
      </c>
      <c r="D153" s="24">
        <v>0</v>
      </c>
      <c r="E153" s="24">
        <v>100000</v>
      </c>
      <c r="F153" s="90">
        <f t="shared" si="3"/>
        <v>100000</v>
      </c>
      <c r="G153" s="7"/>
      <c r="H153" s="7"/>
      <c r="I153" s="14"/>
      <c r="J153" s="14"/>
      <c r="M153" s="45"/>
      <c r="N153" s="45"/>
    </row>
    <row r="154" spans="1:14" s="2" customFormat="1" ht="12.75">
      <c r="A154" s="122">
        <v>423191</v>
      </c>
      <c r="B154" s="6"/>
      <c r="C154" s="7" t="s">
        <v>129</v>
      </c>
      <c r="D154" s="24">
        <v>0</v>
      </c>
      <c r="E154" s="24">
        <v>720000</v>
      </c>
      <c r="F154" s="90">
        <f t="shared" si="3"/>
        <v>720000</v>
      </c>
      <c r="G154" s="7"/>
      <c r="H154" s="7"/>
      <c r="I154" s="14"/>
      <c r="J154" s="14"/>
      <c r="M154" s="45"/>
      <c r="N154" s="45"/>
    </row>
    <row r="155" spans="1:14" s="2" customFormat="1" ht="12.75">
      <c r="A155" s="121">
        <v>423200</v>
      </c>
      <c r="B155" s="12"/>
      <c r="C155" s="13" t="s">
        <v>21</v>
      </c>
      <c r="D155" s="27">
        <f>SUM(D156:D158)</f>
        <v>100000</v>
      </c>
      <c r="E155" s="27">
        <f>SUM(E156:E158)</f>
        <v>0</v>
      </c>
      <c r="F155" s="89">
        <f t="shared" si="3"/>
        <v>100000</v>
      </c>
      <c r="G155" s="7"/>
      <c r="H155" s="7"/>
      <c r="I155" s="93"/>
      <c r="J155" s="14"/>
      <c r="M155" s="45"/>
      <c r="N155" s="45"/>
    </row>
    <row r="156" spans="1:14" s="2" customFormat="1" ht="12.75">
      <c r="A156" s="122">
        <v>423211</v>
      </c>
      <c r="B156" s="6"/>
      <c r="C156" s="7" t="s">
        <v>130</v>
      </c>
      <c r="D156" s="24"/>
      <c r="E156" s="24"/>
      <c r="F156" s="90">
        <f t="shared" si="3"/>
        <v>0</v>
      </c>
      <c r="G156" s="7"/>
      <c r="H156" s="7"/>
      <c r="I156" s="14"/>
      <c r="J156" s="14"/>
      <c r="M156" s="45"/>
      <c r="N156" s="45"/>
    </row>
    <row r="157" spans="1:14" s="2" customFormat="1" ht="12.75">
      <c r="A157" s="122">
        <v>423221</v>
      </c>
      <c r="B157" s="6"/>
      <c r="C157" s="7" t="s">
        <v>131</v>
      </c>
      <c r="D157" s="24">
        <v>100000</v>
      </c>
      <c r="E157" s="24"/>
      <c r="F157" s="90">
        <f>SUM(D157+E157)</f>
        <v>100000</v>
      </c>
      <c r="G157" s="7"/>
      <c r="H157" s="7"/>
      <c r="I157" s="47"/>
      <c r="J157" s="14"/>
      <c r="M157" s="45"/>
      <c r="N157" s="45"/>
    </row>
    <row r="158" spans="1:14" ht="12.75">
      <c r="A158" s="122">
        <v>423291</v>
      </c>
      <c r="B158" s="16"/>
      <c r="C158" s="7" t="s">
        <v>210</v>
      </c>
      <c r="D158" s="24"/>
      <c r="E158" s="24"/>
      <c r="F158" s="90">
        <f>SUM(D158+E158)</f>
        <v>0</v>
      </c>
      <c r="G158" s="29"/>
      <c r="H158" s="29"/>
      <c r="I158" s="139"/>
      <c r="J158" s="139"/>
      <c r="M158" s="45"/>
      <c r="N158" s="45"/>
    </row>
    <row r="159" spans="1:14" s="2" customFormat="1" ht="12.75">
      <c r="A159" s="121">
        <v>423300</v>
      </c>
      <c r="B159" s="12"/>
      <c r="C159" s="13" t="s">
        <v>22</v>
      </c>
      <c r="D159" s="27">
        <f>SUM(D160:D164)</f>
        <v>0</v>
      </c>
      <c r="E159" s="27">
        <f>SUM(E160:E164)</f>
        <v>0</v>
      </c>
      <c r="F159" s="89">
        <f t="shared" si="3"/>
        <v>0</v>
      </c>
      <c r="G159" s="7"/>
      <c r="H159" s="7"/>
      <c r="I159" s="14"/>
      <c r="J159" s="14"/>
      <c r="M159" s="45"/>
      <c r="N159" s="45"/>
    </row>
    <row r="160" spans="1:14" s="2" customFormat="1" ht="12.75">
      <c r="A160" s="124">
        <v>423311</v>
      </c>
      <c r="B160" s="15"/>
      <c r="C160" s="14" t="s">
        <v>22</v>
      </c>
      <c r="D160" s="93"/>
      <c r="E160" s="93"/>
      <c r="F160" s="90">
        <f t="shared" si="3"/>
        <v>0</v>
      </c>
      <c r="G160" s="7"/>
      <c r="H160" s="7"/>
      <c r="I160" s="14"/>
      <c r="J160" s="14"/>
      <c r="M160" s="45"/>
      <c r="N160" s="45"/>
    </row>
    <row r="161" spans="1:14" s="2" customFormat="1" ht="12.75">
      <c r="A161" s="122">
        <v>423321</v>
      </c>
      <c r="B161" s="6"/>
      <c r="C161" s="7" t="s">
        <v>132</v>
      </c>
      <c r="D161" s="24"/>
      <c r="E161" s="24"/>
      <c r="F161" s="90">
        <f t="shared" si="3"/>
        <v>0</v>
      </c>
      <c r="G161" s="7"/>
      <c r="H161" s="7"/>
      <c r="I161" s="14"/>
      <c r="J161" s="14"/>
      <c r="M161" s="45"/>
      <c r="N161" s="45"/>
    </row>
    <row r="162" spans="1:14" s="2" customFormat="1" ht="12.75">
      <c r="A162" s="122">
        <v>423322</v>
      </c>
      <c r="B162" s="6"/>
      <c r="C162" s="7" t="s">
        <v>133</v>
      </c>
      <c r="D162" s="24"/>
      <c r="E162" s="24"/>
      <c r="F162" s="90">
        <f t="shared" si="3"/>
        <v>0</v>
      </c>
      <c r="G162" s="7"/>
      <c r="H162" s="7"/>
      <c r="I162" s="14"/>
      <c r="J162" s="14"/>
      <c r="M162" s="45"/>
      <c r="N162" s="45"/>
    </row>
    <row r="163" spans="1:14" s="2" customFormat="1" ht="12.75">
      <c r="A163" s="122">
        <v>423323</v>
      </c>
      <c r="B163" s="6"/>
      <c r="C163" s="7" t="s">
        <v>134</v>
      </c>
      <c r="D163" s="24"/>
      <c r="E163" s="24"/>
      <c r="F163" s="90">
        <f t="shared" si="3"/>
        <v>0</v>
      </c>
      <c r="G163" s="7"/>
      <c r="H163" s="7"/>
      <c r="I163" s="14"/>
      <c r="J163" s="14"/>
      <c r="M163" s="45"/>
      <c r="N163" s="45"/>
    </row>
    <row r="164" spans="1:14" s="2" customFormat="1" ht="12.75">
      <c r="A164" s="122">
        <v>423391</v>
      </c>
      <c r="B164" s="6"/>
      <c r="C164" s="7" t="s">
        <v>135</v>
      </c>
      <c r="D164" s="24"/>
      <c r="E164" s="24"/>
      <c r="F164" s="90">
        <f t="shared" si="3"/>
        <v>0</v>
      </c>
      <c r="G164" s="7"/>
      <c r="H164" s="7"/>
      <c r="I164" s="14"/>
      <c r="J164" s="14"/>
      <c r="M164" s="45"/>
      <c r="N164" s="45"/>
    </row>
    <row r="165" spans="1:14" s="2" customFormat="1" ht="12.75">
      <c r="A165" s="121">
        <v>423400</v>
      </c>
      <c r="B165" s="12"/>
      <c r="C165" s="13" t="s">
        <v>23</v>
      </c>
      <c r="D165" s="27">
        <f>SUM(D166:D175)</f>
        <v>0</v>
      </c>
      <c r="E165" s="27">
        <f>SUM(E166:E175)</f>
        <v>600000</v>
      </c>
      <c r="F165" s="89">
        <f t="shared" si="3"/>
        <v>600000</v>
      </c>
      <c r="G165" s="7"/>
      <c r="H165" s="7"/>
      <c r="I165" s="14"/>
      <c r="J165" s="14"/>
      <c r="M165" s="45"/>
      <c r="N165" s="45"/>
    </row>
    <row r="166" spans="1:14" s="2" customFormat="1" ht="12.75">
      <c r="A166" s="122">
        <v>423411</v>
      </c>
      <c r="B166" s="6"/>
      <c r="C166" s="7" t="s">
        <v>136</v>
      </c>
      <c r="D166" s="24">
        <v>0</v>
      </c>
      <c r="E166" s="24">
        <v>0</v>
      </c>
      <c r="F166" s="90">
        <f t="shared" si="3"/>
        <v>0</v>
      </c>
      <c r="G166" s="7"/>
      <c r="H166" s="7"/>
      <c r="I166" s="14"/>
      <c r="J166" s="14"/>
      <c r="M166" s="45"/>
      <c r="N166" s="45"/>
    </row>
    <row r="167" spans="1:14" s="2" customFormat="1" ht="12.75">
      <c r="A167" s="122">
        <v>423412</v>
      </c>
      <c r="B167" s="6"/>
      <c r="C167" s="7" t="s">
        <v>137</v>
      </c>
      <c r="D167" s="24">
        <v>0</v>
      </c>
      <c r="E167" s="24">
        <v>0</v>
      </c>
      <c r="F167" s="90">
        <f t="shared" si="3"/>
        <v>0</v>
      </c>
      <c r="G167" s="7"/>
      <c r="H167" s="7"/>
      <c r="I167" s="14"/>
      <c r="J167" s="14"/>
      <c r="M167" s="45"/>
      <c r="N167" s="45"/>
    </row>
    <row r="168" spans="1:14" s="2" customFormat="1" ht="12.75">
      <c r="A168" s="122">
        <v>423413</v>
      </c>
      <c r="B168" s="6"/>
      <c r="C168" s="7" t="s">
        <v>138</v>
      </c>
      <c r="D168" s="24">
        <v>0</v>
      </c>
      <c r="E168" s="24">
        <v>0</v>
      </c>
      <c r="F168" s="90">
        <f t="shared" si="3"/>
        <v>0</v>
      </c>
      <c r="G168" s="7"/>
      <c r="H168" s="7"/>
      <c r="I168" s="14"/>
      <c r="J168" s="14"/>
      <c r="M168" s="45"/>
      <c r="N168" s="45"/>
    </row>
    <row r="169" spans="1:14" s="2" customFormat="1" ht="12.75">
      <c r="A169" s="122">
        <v>423419</v>
      </c>
      <c r="B169" s="6"/>
      <c r="C169" s="7" t="s">
        <v>211</v>
      </c>
      <c r="D169" s="24">
        <v>0</v>
      </c>
      <c r="E169" s="24">
        <v>100000</v>
      </c>
      <c r="F169" s="90">
        <f t="shared" si="3"/>
        <v>100000</v>
      </c>
      <c r="G169" s="7"/>
      <c r="H169" s="7"/>
      <c r="I169" s="14"/>
      <c r="J169" s="141"/>
      <c r="M169" s="45"/>
      <c r="N169" s="45"/>
    </row>
    <row r="170" spans="1:14" s="2" customFormat="1" ht="12.75">
      <c r="A170" s="122">
        <v>423421</v>
      </c>
      <c r="B170" s="6"/>
      <c r="C170" s="7" t="s">
        <v>212</v>
      </c>
      <c r="D170" s="24">
        <v>0</v>
      </c>
      <c r="E170" s="24">
        <v>0</v>
      </c>
      <c r="F170" s="90">
        <f t="shared" si="3"/>
        <v>0</v>
      </c>
      <c r="G170" s="7"/>
      <c r="H170" s="7"/>
      <c r="I170" s="14"/>
      <c r="J170" s="14"/>
      <c r="M170" s="45"/>
      <c r="N170" s="45"/>
    </row>
    <row r="171" spans="1:14" s="2" customFormat="1" ht="12.75">
      <c r="A171" s="122">
        <v>423422</v>
      </c>
      <c r="B171" s="6"/>
      <c r="C171" s="7" t="s">
        <v>213</v>
      </c>
      <c r="D171" s="24">
        <v>0</v>
      </c>
      <c r="E171" s="24">
        <v>0</v>
      </c>
      <c r="F171" s="90">
        <f t="shared" si="3"/>
        <v>0</v>
      </c>
      <c r="G171" s="7"/>
      <c r="H171" s="7"/>
      <c r="I171" s="14"/>
      <c r="J171" s="14"/>
      <c r="M171" s="45"/>
      <c r="N171" s="45"/>
    </row>
    <row r="172" spans="1:14" s="2" customFormat="1" ht="12.75">
      <c r="A172" s="122">
        <v>423431</v>
      </c>
      <c r="B172" s="6"/>
      <c r="C172" s="7" t="s">
        <v>139</v>
      </c>
      <c r="D172" s="24">
        <v>0</v>
      </c>
      <c r="E172" s="24">
        <v>250000</v>
      </c>
      <c r="F172" s="90">
        <f t="shared" si="3"/>
        <v>250000</v>
      </c>
      <c r="G172" s="7"/>
      <c r="H172" s="7"/>
      <c r="I172" s="14"/>
      <c r="J172" s="14"/>
      <c r="M172" s="45"/>
      <c r="N172" s="45"/>
    </row>
    <row r="173" spans="1:14" s="2" customFormat="1" ht="12.75">
      <c r="A173" s="122">
        <v>423432</v>
      </c>
      <c r="B173" s="6"/>
      <c r="C173" s="7" t="s">
        <v>140</v>
      </c>
      <c r="D173" s="24">
        <v>0</v>
      </c>
      <c r="E173" s="24">
        <v>250000</v>
      </c>
      <c r="F173" s="90">
        <f t="shared" si="3"/>
        <v>250000</v>
      </c>
      <c r="G173" s="7"/>
      <c r="H173" s="7"/>
      <c r="I173" s="14"/>
      <c r="J173" s="14"/>
      <c r="M173" s="45"/>
      <c r="N173" s="45"/>
    </row>
    <row r="174" spans="1:14" s="2" customFormat="1" ht="12.75">
      <c r="A174" s="122">
        <v>423441</v>
      </c>
      <c r="B174" s="6"/>
      <c r="C174" s="7" t="s">
        <v>141</v>
      </c>
      <c r="D174" s="24">
        <v>0</v>
      </c>
      <c r="E174" s="24">
        <v>0</v>
      </c>
      <c r="F174" s="90">
        <f t="shared" si="3"/>
        <v>0</v>
      </c>
      <c r="G174" s="7"/>
      <c r="H174" s="7"/>
      <c r="I174" s="14"/>
      <c r="J174" s="14"/>
      <c r="M174" s="45"/>
      <c r="N174" s="45"/>
    </row>
    <row r="175" spans="1:14" s="2" customFormat="1" ht="12.75">
      <c r="A175" s="122">
        <v>423449</v>
      </c>
      <c r="B175" s="6"/>
      <c r="C175" s="7" t="s">
        <v>300</v>
      </c>
      <c r="D175" s="24">
        <v>0</v>
      </c>
      <c r="E175" s="24">
        <v>0</v>
      </c>
      <c r="F175" s="90">
        <f>SUM(D175+E175)</f>
        <v>0</v>
      </c>
      <c r="G175" s="7"/>
      <c r="H175" s="7"/>
      <c r="I175" s="14"/>
      <c r="J175" s="14"/>
      <c r="M175" s="45"/>
      <c r="N175" s="45"/>
    </row>
    <row r="176" spans="1:14" s="2" customFormat="1" ht="12.75">
      <c r="A176" s="121">
        <v>423500</v>
      </c>
      <c r="B176" s="12"/>
      <c r="C176" s="13" t="s">
        <v>24</v>
      </c>
      <c r="D176" s="27">
        <f>SUM(D177:D182)</f>
        <v>0</v>
      </c>
      <c r="E176" s="27">
        <f>SUM(E177:E182)</f>
        <v>26110000</v>
      </c>
      <c r="F176" s="89">
        <f t="shared" si="3"/>
        <v>26110000</v>
      </c>
      <c r="G176" s="7"/>
      <c r="H176" s="7"/>
      <c r="I176" s="14"/>
      <c r="J176" s="14"/>
      <c r="M176" s="45"/>
      <c r="N176" s="45"/>
    </row>
    <row r="177" spans="1:14" s="2" customFormat="1" ht="12.75">
      <c r="A177" s="122">
        <v>423511</v>
      </c>
      <c r="B177" s="62"/>
      <c r="C177" s="7" t="s">
        <v>214</v>
      </c>
      <c r="D177" s="93">
        <v>0</v>
      </c>
      <c r="E177" s="93">
        <v>0</v>
      </c>
      <c r="F177" s="90">
        <f t="shared" si="3"/>
        <v>0</v>
      </c>
      <c r="G177" s="7"/>
      <c r="H177" s="7"/>
      <c r="I177" s="14"/>
      <c r="J177" s="14"/>
      <c r="M177" s="45"/>
      <c r="N177" s="45"/>
    </row>
    <row r="178" spans="1:14" s="2" customFormat="1" ht="12.75">
      <c r="A178" s="122">
        <v>423531</v>
      </c>
      <c r="B178" s="6"/>
      <c r="C178" s="7" t="s">
        <v>142</v>
      </c>
      <c r="D178" s="24">
        <v>0</v>
      </c>
      <c r="E178" s="24">
        <v>0</v>
      </c>
      <c r="F178" s="90">
        <f t="shared" si="3"/>
        <v>0</v>
      </c>
      <c r="G178" s="7"/>
      <c r="H178" s="7"/>
      <c r="I178" s="14"/>
      <c r="J178" s="14"/>
      <c r="M178" s="45"/>
      <c r="N178" s="45"/>
    </row>
    <row r="179" spans="1:14" s="2" customFormat="1" ht="12.75">
      <c r="A179" s="122">
        <v>423539</v>
      </c>
      <c r="B179" s="6"/>
      <c r="C179" s="7" t="s">
        <v>215</v>
      </c>
      <c r="D179" s="24">
        <v>0</v>
      </c>
      <c r="E179" s="24">
        <v>110000</v>
      </c>
      <c r="F179" s="90">
        <f t="shared" si="3"/>
        <v>110000</v>
      </c>
      <c r="G179" s="7"/>
      <c r="H179" s="7"/>
      <c r="I179" s="14"/>
      <c r="J179" s="14"/>
      <c r="M179" s="45"/>
      <c r="N179" s="45"/>
    </row>
    <row r="180" spans="1:14" s="2" customFormat="1" ht="12.75">
      <c r="A180" s="122">
        <v>423541</v>
      </c>
      <c r="B180" s="6"/>
      <c r="C180" s="7" t="s">
        <v>143</v>
      </c>
      <c r="D180" s="24">
        <v>0</v>
      </c>
      <c r="E180" s="24">
        <v>0</v>
      </c>
      <c r="F180" s="90">
        <f t="shared" si="3"/>
        <v>0</v>
      </c>
      <c r="G180" s="7"/>
      <c r="H180" s="7"/>
      <c r="I180" s="14"/>
      <c r="J180" s="14"/>
      <c r="M180" s="45"/>
      <c r="N180" s="45"/>
    </row>
    <row r="181" spans="1:14" s="2" customFormat="1" ht="12.75">
      <c r="A181" s="122">
        <v>423591</v>
      </c>
      <c r="B181" s="6"/>
      <c r="C181" s="7" t="s">
        <v>144</v>
      </c>
      <c r="D181" s="24">
        <v>0</v>
      </c>
      <c r="E181" s="24">
        <v>0</v>
      </c>
      <c r="F181" s="90">
        <f t="shared" si="3"/>
        <v>0</v>
      </c>
      <c r="G181" s="7"/>
      <c r="H181" s="7"/>
      <c r="I181" s="14"/>
      <c r="J181" s="14"/>
      <c r="M181" s="45"/>
      <c r="N181" s="45"/>
    </row>
    <row r="182" spans="1:14" s="2" customFormat="1" ht="12.75">
      <c r="A182" s="122">
        <v>423599</v>
      </c>
      <c r="B182" s="6"/>
      <c r="C182" s="7" t="s">
        <v>145</v>
      </c>
      <c r="D182" s="24">
        <v>0</v>
      </c>
      <c r="E182" s="24">
        <v>26000000</v>
      </c>
      <c r="F182" s="90">
        <f aca="true" t="shared" si="4" ref="F182:F245">SUM(D182+E182)</f>
        <v>26000000</v>
      </c>
      <c r="G182" s="7"/>
      <c r="H182" s="7"/>
      <c r="I182" s="14"/>
      <c r="J182" s="14"/>
      <c r="M182" s="45"/>
      <c r="N182" s="45"/>
    </row>
    <row r="183" spans="1:14" s="2" customFormat="1" ht="12.75">
      <c r="A183" s="121">
        <v>423600</v>
      </c>
      <c r="B183" s="12"/>
      <c r="C183" s="13" t="s">
        <v>146</v>
      </c>
      <c r="D183" s="27">
        <f>SUM(D184)</f>
        <v>0</v>
      </c>
      <c r="E183" s="27">
        <f>SUM(E184)</f>
        <v>0</v>
      </c>
      <c r="F183" s="89">
        <f t="shared" si="4"/>
        <v>0</v>
      </c>
      <c r="G183" s="7"/>
      <c r="H183" s="7"/>
      <c r="I183" s="14"/>
      <c r="J183" s="14"/>
      <c r="M183" s="45"/>
      <c r="N183" s="45"/>
    </row>
    <row r="184" spans="1:14" s="2" customFormat="1" ht="12.75">
      <c r="A184" s="122">
        <v>423621</v>
      </c>
      <c r="B184" s="6"/>
      <c r="C184" s="7" t="s">
        <v>147</v>
      </c>
      <c r="D184" s="24"/>
      <c r="E184" s="24"/>
      <c r="F184" s="90">
        <f t="shared" si="4"/>
        <v>0</v>
      </c>
      <c r="G184" s="7"/>
      <c r="H184" s="7"/>
      <c r="I184" s="14"/>
      <c r="J184" s="14"/>
      <c r="M184" s="45"/>
      <c r="N184" s="45"/>
    </row>
    <row r="185" spans="1:14" s="2" customFormat="1" ht="12.75">
      <c r="A185" s="121">
        <v>423700</v>
      </c>
      <c r="B185" s="12"/>
      <c r="C185" s="13" t="s">
        <v>25</v>
      </c>
      <c r="D185" s="27">
        <f>SUM(D186:D187)</f>
        <v>0</v>
      </c>
      <c r="E185" s="27">
        <f>SUM(E186:E187)</f>
        <v>500000</v>
      </c>
      <c r="F185" s="89">
        <f t="shared" si="4"/>
        <v>500000</v>
      </c>
      <c r="G185" s="7"/>
      <c r="H185" s="7"/>
      <c r="I185" s="14"/>
      <c r="J185" s="14"/>
      <c r="M185" s="45"/>
      <c r="N185" s="45"/>
    </row>
    <row r="186" spans="1:14" s="2" customFormat="1" ht="12.75">
      <c r="A186" s="122">
        <v>423711</v>
      </c>
      <c r="B186" s="6"/>
      <c r="C186" s="7" t="s">
        <v>25</v>
      </c>
      <c r="D186" s="24">
        <v>0</v>
      </c>
      <c r="E186" s="24">
        <v>500000</v>
      </c>
      <c r="F186" s="90">
        <f t="shared" si="4"/>
        <v>500000</v>
      </c>
      <c r="G186" s="7"/>
      <c r="H186" s="7"/>
      <c r="I186" s="14"/>
      <c r="J186" s="14"/>
      <c r="M186" s="45"/>
      <c r="N186" s="45"/>
    </row>
    <row r="187" spans="1:14" s="2" customFormat="1" ht="12.75">
      <c r="A187" s="122">
        <v>423712</v>
      </c>
      <c r="B187" s="6"/>
      <c r="C187" s="7" t="s">
        <v>148</v>
      </c>
      <c r="D187" s="24">
        <v>0</v>
      </c>
      <c r="E187" s="24">
        <v>0</v>
      </c>
      <c r="F187" s="90">
        <f t="shared" si="4"/>
        <v>0</v>
      </c>
      <c r="G187" s="7"/>
      <c r="H187" s="7"/>
      <c r="I187" s="14"/>
      <c r="J187" s="14"/>
      <c r="M187" s="45"/>
      <c r="N187" s="45"/>
    </row>
    <row r="188" spans="1:14" s="2" customFormat="1" ht="12.75">
      <c r="A188" s="121">
        <v>423900</v>
      </c>
      <c r="B188" s="12"/>
      <c r="C188" s="13" t="s">
        <v>26</v>
      </c>
      <c r="D188" s="27">
        <f>SUM(D189)</f>
        <v>0</v>
      </c>
      <c r="E188" s="27">
        <f>SUM(E189)</f>
        <v>0</v>
      </c>
      <c r="F188" s="89">
        <f t="shared" si="4"/>
        <v>0</v>
      </c>
      <c r="G188" s="7"/>
      <c r="H188" s="7"/>
      <c r="I188" s="14"/>
      <c r="J188" s="14"/>
      <c r="M188" s="45"/>
      <c r="N188" s="45"/>
    </row>
    <row r="189" spans="1:14" s="2" customFormat="1" ht="12.75">
      <c r="A189" s="122">
        <v>423911</v>
      </c>
      <c r="B189" s="6"/>
      <c r="C189" s="7" t="s">
        <v>26</v>
      </c>
      <c r="D189" s="24"/>
      <c r="E189" s="24"/>
      <c r="F189" s="90">
        <f t="shared" si="4"/>
        <v>0</v>
      </c>
      <c r="G189" s="7"/>
      <c r="H189" s="7"/>
      <c r="I189" s="14"/>
      <c r="J189" s="14"/>
      <c r="M189" s="45"/>
      <c r="N189" s="45"/>
    </row>
    <row r="190" spans="1:14" s="2" customFormat="1" ht="12.75">
      <c r="A190" s="120">
        <v>424000</v>
      </c>
      <c r="B190" s="3"/>
      <c r="C190" s="4" t="s">
        <v>27</v>
      </c>
      <c r="D190" s="26">
        <f>D191+D195+D199+D201+D204</f>
        <v>0</v>
      </c>
      <c r="E190" s="26">
        <f>E191+E195+E199+E201+E204</f>
        <v>660000</v>
      </c>
      <c r="F190" s="26">
        <f>F191+F195+F199+F201+F204</f>
        <v>660000</v>
      </c>
      <c r="G190" s="7"/>
      <c r="H190" s="7"/>
      <c r="I190" s="14"/>
      <c r="J190" s="14"/>
      <c r="M190" s="45"/>
      <c r="N190" s="45"/>
    </row>
    <row r="191" spans="1:14" s="2" customFormat="1" ht="12.75">
      <c r="A191" s="121">
        <v>424200</v>
      </c>
      <c r="B191" s="12"/>
      <c r="C191" s="13" t="s">
        <v>28</v>
      </c>
      <c r="D191" s="27">
        <f>D192+D193+D194</f>
        <v>0</v>
      </c>
      <c r="E191" s="27">
        <f>E192+E193+E194</f>
        <v>0</v>
      </c>
      <c r="F191" s="27">
        <f>F192+F193+F194</f>
        <v>0</v>
      </c>
      <c r="G191" s="7"/>
      <c r="H191" s="7"/>
      <c r="I191" s="14"/>
      <c r="J191" s="14"/>
      <c r="M191" s="45"/>
      <c r="N191" s="45"/>
    </row>
    <row r="192" spans="1:14" s="2" customFormat="1" ht="12.75">
      <c r="A192" s="122">
        <v>424211</v>
      </c>
      <c r="B192" s="7"/>
      <c r="C192" s="7" t="s">
        <v>216</v>
      </c>
      <c r="D192" s="93"/>
      <c r="E192" s="93"/>
      <c r="F192" s="90">
        <f t="shared" si="4"/>
        <v>0</v>
      </c>
      <c r="G192" s="7"/>
      <c r="H192" s="7"/>
      <c r="I192" s="14"/>
      <c r="J192" s="14"/>
      <c r="M192" s="45"/>
      <c r="N192" s="45"/>
    </row>
    <row r="193" spans="1:14" s="2" customFormat="1" ht="12.75">
      <c r="A193" s="122">
        <v>424221</v>
      </c>
      <c r="B193" s="7"/>
      <c r="C193" s="7" t="s">
        <v>217</v>
      </c>
      <c r="D193" s="93">
        <v>0</v>
      </c>
      <c r="E193" s="93">
        <v>0</v>
      </c>
      <c r="F193" s="90">
        <v>0</v>
      </c>
      <c r="G193" s="7"/>
      <c r="H193" s="7"/>
      <c r="I193" s="14"/>
      <c r="J193" s="14"/>
      <c r="M193" s="45"/>
      <c r="N193" s="45"/>
    </row>
    <row r="194" spans="1:14" ht="12.75">
      <c r="A194" s="122">
        <v>424231</v>
      </c>
      <c r="B194" s="7"/>
      <c r="C194" s="7" t="s">
        <v>218</v>
      </c>
      <c r="D194" s="24"/>
      <c r="E194" s="24"/>
      <c r="F194" s="90">
        <f t="shared" si="4"/>
        <v>0</v>
      </c>
      <c r="G194" s="29"/>
      <c r="H194" s="29"/>
      <c r="I194" s="139"/>
      <c r="J194" s="139"/>
      <c r="M194" s="45"/>
      <c r="N194" s="45"/>
    </row>
    <row r="195" spans="1:14" s="2" customFormat="1" ht="12.75">
      <c r="A195" s="121">
        <v>424300</v>
      </c>
      <c r="B195" s="12"/>
      <c r="C195" s="13" t="s">
        <v>29</v>
      </c>
      <c r="D195" s="27">
        <f>SUM(D196:D198)</f>
        <v>0</v>
      </c>
      <c r="E195" s="27">
        <f>SUM(E196:E198)</f>
        <v>360000</v>
      </c>
      <c r="F195" s="89">
        <f t="shared" si="4"/>
        <v>360000</v>
      </c>
      <c r="G195" s="7"/>
      <c r="H195" s="7"/>
      <c r="I195" s="14"/>
      <c r="J195" s="14"/>
      <c r="M195" s="45"/>
      <c r="N195" s="45"/>
    </row>
    <row r="196" spans="1:14" s="2" customFormat="1" ht="12.75">
      <c r="A196" s="122">
        <v>424311</v>
      </c>
      <c r="B196" s="6"/>
      <c r="C196" s="7" t="s">
        <v>149</v>
      </c>
      <c r="D196" s="24"/>
      <c r="E196" s="24">
        <v>360000</v>
      </c>
      <c r="F196" s="90">
        <f>SUM(D196+E196)</f>
        <v>360000</v>
      </c>
      <c r="G196" s="7"/>
      <c r="H196" s="7"/>
      <c r="I196" s="14"/>
      <c r="J196" s="14"/>
      <c r="M196" s="45"/>
      <c r="N196" s="45"/>
    </row>
    <row r="197" spans="1:14" s="2" customFormat="1" ht="12.75">
      <c r="A197" s="122">
        <v>424331</v>
      </c>
      <c r="B197" s="62"/>
      <c r="C197" s="7" t="s">
        <v>219</v>
      </c>
      <c r="D197" s="93"/>
      <c r="E197" s="93"/>
      <c r="F197" s="90">
        <f>SUM(D197+E197)</f>
        <v>0</v>
      </c>
      <c r="G197" s="7"/>
      <c r="H197" s="7"/>
      <c r="I197" s="14"/>
      <c r="J197" s="14"/>
      <c r="M197" s="45"/>
      <c r="N197" s="45"/>
    </row>
    <row r="198" spans="1:14" ht="12.75">
      <c r="A198" s="122">
        <v>424351</v>
      </c>
      <c r="B198" s="16"/>
      <c r="C198" s="7" t="s">
        <v>220</v>
      </c>
      <c r="D198" s="24"/>
      <c r="E198" s="24"/>
      <c r="F198" s="90">
        <f>SUM(D198+E198)</f>
        <v>0</v>
      </c>
      <c r="G198" s="29"/>
      <c r="H198" s="29"/>
      <c r="I198" s="139"/>
      <c r="J198" s="139"/>
      <c r="M198" s="45"/>
      <c r="N198" s="45"/>
    </row>
    <row r="199" spans="1:14" ht="25.5">
      <c r="A199" s="121">
        <v>424500</v>
      </c>
      <c r="B199" s="63"/>
      <c r="C199" s="13" t="s">
        <v>30</v>
      </c>
      <c r="D199" s="27">
        <f>D200</f>
        <v>0</v>
      </c>
      <c r="E199" s="27">
        <f>E200</f>
        <v>0</v>
      </c>
      <c r="F199" s="89">
        <f t="shared" si="4"/>
        <v>0</v>
      </c>
      <c r="G199" s="29"/>
      <c r="H199" s="29"/>
      <c r="I199" s="139"/>
      <c r="J199" s="139"/>
      <c r="M199" s="45"/>
      <c r="N199" s="45"/>
    </row>
    <row r="200" spans="1:14" ht="12.75">
      <c r="A200" s="122">
        <v>424511</v>
      </c>
      <c r="B200" s="16"/>
      <c r="C200" s="14" t="s">
        <v>30</v>
      </c>
      <c r="D200" s="24"/>
      <c r="E200" s="24"/>
      <c r="F200" s="90">
        <f>SUM(D200+E200)</f>
        <v>0</v>
      </c>
      <c r="G200" s="29"/>
      <c r="H200" s="29"/>
      <c r="I200" s="139"/>
      <c r="J200" s="139"/>
      <c r="M200" s="45"/>
      <c r="N200" s="45"/>
    </row>
    <row r="201" spans="1:14" s="2" customFormat="1" ht="12.75">
      <c r="A201" s="121">
        <v>424600</v>
      </c>
      <c r="B201" s="12"/>
      <c r="C201" s="13" t="s">
        <v>31</v>
      </c>
      <c r="D201" s="27">
        <f>SUM(D202:D203)</f>
        <v>0</v>
      </c>
      <c r="E201" s="27">
        <f>SUM(E202:E203)</f>
        <v>0</v>
      </c>
      <c r="F201" s="89">
        <f t="shared" si="4"/>
        <v>0</v>
      </c>
      <c r="G201" s="7"/>
      <c r="H201" s="7"/>
      <c r="I201" s="14"/>
      <c r="J201" s="14"/>
      <c r="M201" s="45"/>
      <c r="N201" s="45"/>
    </row>
    <row r="202" spans="1:14" s="2" customFormat="1" ht="12.75">
      <c r="A202" s="122">
        <v>424611</v>
      </c>
      <c r="B202" s="6"/>
      <c r="C202" s="7" t="s">
        <v>150</v>
      </c>
      <c r="D202" s="24"/>
      <c r="E202" s="24"/>
      <c r="F202" s="90">
        <f t="shared" si="4"/>
        <v>0</v>
      </c>
      <c r="G202" s="7"/>
      <c r="H202" s="7"/>
      <c r="I202" s="14"/>
      <c r="J202" s="14"/>
      <c r="M202" s="45"/>
      <c r="N202" s="45"/>
    </row>
    <row r="203" spans="1:14" s="2" customFormat="1" ht="12.75">
      <c r="A203" s="122">
        <v>424631</v>
      </c>
      <c r="B203" s="6"/>
      <c r="C203" s="7" t="s">
        <v>151</v>
      </c>
      <c r="D203" s="24"/>
      <c r="E203" s="24"/>
      <c r="F203" s="90">
        <f t="shared" si="4"/>
        <v>0</v>
      </c>
      <c r="G203" s="7"/>
      <c r="H203" s="7"/>
      <c r="I203" s="14"/>
      <c r="J203" s="14"/>
      <c r="M203" s="45"/>
      <c r="N203" s="45"/>
    </row>
    <row r="204" spans="1:14" s="2" customFormat="1" ht="12.75">
      <c r="A204" s="121">
        <v>424900</v>
      </c>
      <c r="B204" s="12"/>
      <c r="C204" s="13" t="s">
        <v>32</v>
      </c>
      <c r="D204" s="27">
        <f>SUM(D205)</f>
        <v>0</v>
      </c>
      <c r="E204" s="27">
        <f>SUM(E205)</f>
        <v>300000</v>
      </c>
      <c r="F204" s="89">
        <f t="shared" si="4"/>
        <v>300000</v>
      </c>
      <c r="G204" s="7"/>
      <c r="H204" s="7"/>
      <c r="I204" s="14"/>
      <c r="J204" s="14"/>
      <c r="M204" s="45"/>
      <c r="N204" s="45"/>
    </row>
    <row r="205" spans="1:14" s="2" customFormat="1" ht="12.75">
      <c r="A205" s="122">
        <v>424911</v>
      </c>
      <c r="B205" s="6"/>
      <c r="C205" s="7" t="s">
        <v>32</v>
      </c>
      <c r="D205" s="24"/>
      <c r="E205" s="24">
        <v>300000</v>
      </c>
      <c r="F205" s="90">
        <f t="shared" si="4"/>
        <v>300000</v>
      </c>
      <c r="G205" s="7"/>
      <c r="H205" s="7"/>
      <c r="I205" s="14"/>
      <c r="J205" s="143"/>
      <c r="M205" s="45"/>
      <c r="N205" s="45"/>
    </row>
    <row r="206" spans="1:14" s="2" customFormat="1" ht="12.75">
      <c r="A206" s="120">
        <v>425000</v>
      </c>
      <c r="B206" s="3"/>
      <c r="C206" s="4" t="s">
        <v>76</v>
      </c>
      <c r="D206" s="26">
        <f>SUM(D207+D217)</f>
        <v>0</v>
      </c>
      <c r="E206" s="26">
        <f>SUM(E207+E217)</f>
        <v>600000</v>
      </c>
      <c r="F206" s="88">
        <f t="shared" si="4"/>
        <v>600000</v>
      </c>
      <c r="G206" s="7"/>
      <c r="H206" s="7"/>
      <c r="I206" s="14"/>
      <c r="J206" s="14"/>
      <c r="M206" s="45"/>
      <c r="N206" s="45"/>
    </row>
    <row r="207" spans="1:14" s="2" customFormat="1" ht="12.75">
      <c r="A207" s="121">
        <v>425100</v>
      </c>
      <c r="B207" s="12"/>
      <c r="C207" s="13" t="s">
        <v>33</v>
      </c>
      <c r="D207" s="27">
        <f>SUM(D208:D216)</f>
        <v>0</v>
      </c>
      <c r="E207" s="27">
        <f>SUM(E208:E216)</f>
        <v>0</v>
      </c>
      <c r="F207" s="89">
        <f t="shared" si="4"/>
        <v>0</v>
      </c>
      <c r="G207" s="7"/>
      <c r="H207" s="7"/>
      <c r="I207" s="14"/>
      <c r="J207" s="14"/>
      <c r="M207" s="45"/>
      <c r="N207" s="45"/>
    </row>
    <row r="208" spans="1:14" s="2" customFormat="1" ht="12.75">
      <c r="A208" s="122">
        <v>425111</v>
      </c>
      <c r="B208" s="6"/>
      <c r="C208" s="7" t="s">
        <v>152</v>
      </c>
      <c r="D208" s="24"/>
      <c r="E208" s="24"/>
      <c r="F208" s="90">
        <f t="shared" si="4"/>
        <v>0</v>
      </c>
      <c r="G208" s="7"/>
      <c r="H208" s="7"/>
      <c r="I208" s="14"/>
      <c r="J208" s="14"/>
      <c r="M208" s="45"/>
      <c r="N208" s="45"/>
    </row>
    <row r="209" spans="1:14" s="2" customFormat="1" ht="12.75">
      <c r="A209" s="122">
        <v>425112</v>
      </c>
      <c r="B209" s="6"/>
      <c r="C209" s="7" t="s">
        <v>153</v>
      </c>
      <c r="D209" s="24"/>
      <c r="E209" s="24"/>
      <c r="F209" s="90">
        <f t="shared" si="4"/>
        <v>0</v>
      </c>
      <c r="G209" s="7"/>
      <c r="H209" s="7"/>
      <c r="I209" s="14"/>
      <c r="J209" s="14"/>
      <c r="M209" s="45"/>
      <c r="N209" s="45"/>
    </row>
    <row r="210" spans="1:14" s="2" customFormat="1" ht="12.75">
      <c r="A210" s="122">
        <v>425113</v>
      </c>
      <c r="B210" s="6"/>
      <c r="C210" s="7" t="s">
        <v>154</v>
      </c>
      <c r="D210" s="24"/>
      <c r="E210" s="24"/>
      <c r="F210" s="90">
        <f t="shared" si="4"/>
        <v>0</v>
      </c>
      <c r="G210" s="7"/>
      <c r="H210" s="7"/>
      <c r="I210" s="14"/>
      <c r="J210" s="14"/>
      <c r="M210" s="45"/>
      <c r="N210" s="45"/>
    </row>
    <row r="211" spans="1:14" s="2" customFormat="1" ht="12.75">
      <c r="A211" s="122">
        <v>425114</v>
      </c>
      <c r="B211" s="6"/>
      <c r="C211" s="7" t="s">
        <v>155</v>
      </c>
      <c r="D211" s="24"/>
      <c r="E211" s="24"/>
      <c r="F211" s="90">
        <f t="shared" si="4"/>
        <v>0</v>
      </c>
      <c r="G211" s="7"/>
      <c r="H211" s="7"/>
      <c r="I211" s="14"/>
      <c r="J211" s="14"/>
      <c r="M211" s="45"/>
      <c r="N211" s="45"/>
    </row>
    <row r="212" spans="1:14" s="2" customFormat="1" ht="12.75">
      <c r="A212" s="122">
        <v>425115</v>
      </c>
      <c r="B212" s="6"/>
      <c r="C212" s="7" t="s">
        <v>221</v>
      </c>
      <c r="D212" s="24"/>
      <c r="E212" s="24"/>
      <c r="F212" s="90">
        <f t="shared" si="4"/>
        <v>0</v>
      </c>
      <c r="G212" s="7"/>
      <c r="H212" s="7"/>
      <c r="I212" s="14"/>
      <c r="J212" s="143"/>
      <c r="M212" s="45"/>
      <c r="N212" s="45"/>
    </row>
    <row r="213" spans="1:14" s="2" customFormat="1" ht="12.75">
      <c r="A213" s="122">
        <v>425116</v>
      </c>
      <c r="B213" s="6"/>
      <c r="C213" s="7" t="s">
        <v>156</v>
      </c>
      <c r="D213" s="24"/>
      <c r="E213" s="24"/>
      <c r="F213" s="90">
        <f t="shared" si="4"/>
        <v>0</v>
      </c>
      <c r="G213" s="7"/>
      <c r="H213" s="7"/>
      <c r="I213" s="14"/>
      <c r="J213" s="14"/>
      <c r="M213" s="45"/>
      <c r="N213" s="45"/>
    </row>
    <row r="214" spans="1:14" s="2" customFormat="1" ht="12.75">
      <c r="A214" s="122">
        <v>425117</v>
      </c>
      <c r="B214" s="6"/>
      <c r="C214" s="7" t="s">
        <v>157</v>
      </c>
      <c r="D214" s="24"/>
      <c r="E214" s="24"/>
      <c r="F214" s="90">
        <f t="shared" si="4"/>
        <v>0</v>
      </c>
      <c r="G214" s="7"/>
      <c r="H214" s="7"/>
      <c r="I214" s="14"/>
      <c r="J214" s="14"/>
      <c r="M214" s="45"/>
      <c r="N214" s="45"/>
    </row>
    <row r="215" spans="1:14" s="2" customFormat="1" ht="12.75">
      <c r="A215" s="122">
        <v>425118</v>
      </c>
      <c r="B215" s="6"/>
      <c r="C215" s="7" t="s">
        <v>222</v>
      </c>
      <c r="D215" s="24"/>
      <c r="E215" s="24"/>
      <c r="F215" s="90">
        <f t="shared" si="4"/>
        <v>0</v>
      </c>
      <c r="G215" s="7"/>
      <c r="H215" s="7"/>
      <c r="I215" s="14"/>
      <c r="J215" s="14"/>
      <c r="M215" s="45"/>
      <c r="N215" s="45"/>
    </row>
    <row r="216" spans="1:14" s="2" customFormat="1" ht="12.75">
      <c r="A216" s="122">
        <v>425191</v>
      </c>
      <c r="B216" s="6"/>
      <c r="C216" s="7" t="s">
        <v>158</v>
      </c>
      <c r="D216" s="24"/>
      <c r="E216" s="24"/>
      <c r="F216" s="90">
        <f t="shared" si="4"/>
        <v>0</v>
      </c>
      <c r="G216" s="7"/>
      <c r="H216" s="7"/>
      <c r="I216" s="14"/>
      <c r="J216" s="14"/>
      <c r="M216" s="45"/>
      <c r="N216" s="45"/>
    </row>
    <row r="217" spans="1:14" s="2" customFormat="1" ht="12.75">
      <c r="A217" s="121">
        <v>425200</v>
      </c>
      <c r="B217" s="12"/>
      <c r="C217" s="13" t="s">
        <v>34</v>
      </c>
      <c r="D217" s="27">
        <f>SUM(D218:D231)</f>
        <v>0</v>
      </c>
      <c r="E217" s="27">
        <f>SUM(E218:E231)</f>
        <v>600000</v>
      </c>
      <c r="F217" s="89">
        <f t="shared" si="4"/>
        <v>600000</v>
      </c>
      <c r="G217" s="7"/>
      <c r="H217" s="7"/>
      <c r="I217" s="14"/>
      <c r="J217" s="14"/>
      <c r="M217" s="45"/>
      <c r="N217" s="45"/>
    </row>
    <row r="218" spans="1:14" s="2" customFormat="1" ht="12.75">
      <c r="A218" s="122">
        <v>425211</v>
      </c>
      <c r="B218" s="6"/>
      <c r="C218" s="7" t="s">
        <v>159</v>
      </c>
      <c r="D218" s="24">
        <v>0</v>
      </c>
      <c r="E218" s="24"/>
      <c r="F218" s="90">
        <f t="shared" si="4"/>
        <v>0</v>
      </c>
      <c r="G218" s="7"/>
      <c r="H218" s="7"/>
      <c r="I218" s="14"/>
      <c r="J218" s="14"/>
      <c r="M218" s="45"/>
      <c r="N218" s="45"/>
    </row>
    <row r="219" spans="1:14" s="2" customFormat="1" ht="12.75">
      <c r="A219" s="122">
        <v>425212</v>
      </c>
      <c r="B219" s="6"/>
      <c r="C219" s="7" t="s">
        <v>160</v>
      </c>
      <c r="D219" s="24"/>
      <c r="E219" s="24">
        <v>0</v>
      </c>
      <c r="F219" s="90">
        <f t="shared" si="4"/>
        <v>0</v>
      </c>
      <c r="G219" s="7"/>
      <c r="H219" s="7"/>
      <c r="I219" s="14"/>
      <c r="J219" s="14"/>
      <c r="M219" s="45"/>
      <c r="N219" s="45"/>
    </row>
    <row r="220" spans="1:14" s="2" customFormat="1" ht="12.75">
      <c r="A220" s="122">
        <v>425213</v>
      </c>
      <c r="B220" s="6"/>
      <c r="C220" s="7" t="s">
        <v>161</v>
      </c>
      <c r="D220" s="24"/>
      <c r="E220" s="24"/>
      <c r="F220" s="90">
        <f t="shared" si="4"/>
        <v>0</v>
      </c>
      <c r="G220" s="7"/>
      <c r="H220" s="7"/>
      <c r="I220" s="14"/>
      <c r="J220" s="14"/>
      <c r="M220" s="45"/>
      <c r="N220" s="45"/>
    </row>
    <row r="221" spans="1:14" s="2" customFormat="1" ht="12.75">
      <c r="A221" s="122">
        <v>425219</v>
      </c>
      <c r="B221" s="6"/>
      <c r="C221" s="7" t="s">
        <v>223</v>
      </c>
      <c r="D221" s="24"/>
      <c r="E221" s="24">
        <v>0</v>
      </c>
      <c r="F221" s="90">
        <f t="shared" si="4"/>
        <v>0</v>
      </c>
      <c r="G221" s="7"/>
      <c r="H221" s="7"/>
      <c r="I221" s="14"/>
      <c r="J221" s="14"/>
      <c r="M221" s="45"/>
      <c r="N221" s="45"/>
    </row>
    <row r="222" spans="1:14" s="2" customFormat="1" ht="12.75">
      <c r="A222" s="122">
        <v>425221</v>
      </c>
      <c r="B222" s="6"/>
      <c r="C222" s="7" t="s">
        <v>162</v>
      </c>
      <c r="D222" s="24"/>
      <c r="E222" s="24"/>
      <c r="F222" s="90">
        <f t="shared" si="4"/>
        <v>0</v>
      </c>
      <c r="G222" s="7"/>
      <c r="H222" s="7"/>
      <c r="I222" s="14"/>
      <c r="J222" s="14"/>
      <c r="M222" s="45"/>
      <c r="N222" s="45"/>
    </row>
    <row r="223" spans="1:14" s="2" customFormat="1" ht="12.75">
      <c r="A223" s="122">
        <v>425222</v>
      </c>
      <c r="B223" s="6"/>
      <c r="C223" s="7" t="s">
        <v>163</v>
      </c>
      <c r="D223" s="24"/>
      <c r="E223" s="24"/>
      <c r="F223" s="90">
        <f t="shared" si="4"/>
        <v>0</v>
      </c>
      <c r="G223" s="7"/>
      <c r="H223" s="7"/>
      <c r="I223" s="14"/>
      <c r="J223" s="14"/>
      <c r="M223" s="45"/>
      <c r="N223" s="45"/>
    </row>
    <row r="224" spans="1:14" s="2" customFormat="1" ht="12.75">
      <c r="A224" s="122">
        <v>425223</v>
      </c>
      <c r="B224" s="6"/>
      <c r="C224" s="7" t="s">
        <v>164</v>
      </c>
      <c r="D224" s="24"/>
      <c r="E224" s="24"/>
      <c r="F224" s="90">
        <f t="shared" si="4"/>
        <v>0</v>
      </c>
      <c r="G224" s="7"/>
      <c r="H224" s="7"/>
      <c r="I224" s="14"/>
      <c r="J224" s="14"/>
      <c r="M224" s="45"/>
      <c r="N224" s="45"/>
    </row>
    <row r="225" spans="1:14" s="2" customFormat="1" ht="12.75">
      <c r="A225" s="122">
        <v>425224</v>
      </c>
      <c r="B225" s="6"/>
      <c r="C225" s="7" t="s">
        <v>165</v>
      </c>
      <c r="D225" s="24"/>
      <c r="E225" s="24"/>
      <c r="F225" s="90">
        <f t="shared" si="4"/>
        <v>0</v>
      </c>
      <c r="G225" s="7"/>
      <c r="H225" s="7"/>
      <c r="I225" s="14"/>
      <c r="J225" s="14"/>
      <c r="M225" s="45"/>
      <c r="N225" s="45"/>
    </row>
    <row r="226" spans="1:14" s="2" customFormat="1" ht="12.75">
      <c r="A226" s="122">
        <v>425225</v>
      </c>
      <c r="B226" s="6"/>
      <c r="C226" s="7" t="s">
        <v>224</v>
      </c>
      <c r="D226" s="24"/>
      <c r="E226" s="24"/>
      <c r="F226" s="90">
        <f t="shared" si="4"/>
        <v>0</v>
      </c>
      <c r="G226" s="7"/>
      <c r="H226" s="7"/>
      <c r="I226" s="14"/>
      <c r="J226" s="14"/>
      <c r="M226" s="45"/>
      <c r="N226" s="45"/>
    </row>
    <row r="227" spans="1:14" s="2" customFormat="1" ht="12.75">
      <c r="A227" s="122">
        <v>425226</v>
      </c>
      <c r="B227" s="6"/>
      <c r="C227" s="7" t="s">
        <v>166</v>
      </c>
      <c r="D227" s="24"/>
      <c r="E227" s="24"/>
      <c r="F227" s="90">
        <f t="shared" si="4"/>
        <v>0</v>
      </c>
      <c r="G227" s="7"/>
      <c r="H227" s="7"/>
      <c r="I227" s="14"/>
      <c r="J227" s="14"/>
      <c r="M227" s="45"/>
      <c r="N227" s="45"/>
    </row>
    <row r="228" spans="1:14" s="2" customFormat="1" ht="12.75">
      <c r="A228" s="122">
        <v>425229</v>
      </c>
      <c r="B228" s="6"/>
      <c r="C228" s="7" t="s">
        <v>167</v>
      </c>
      <c r="D228" s="24"/>
      <c r="E228" s="24"/>
      <c r="F228" s="90">
        <f t="shared" si="4"/>
        <v>0</v>
      </c>
      <c r="G228" s="7"/>
      <c r="H228" s="7"/>
      <c r="I228" s="14"/>
      <c r="J228" s="14"/>
      <c r="M228" s="45"/>
      <c r="N228" s="45"/>
    </row>
    <row r="229" spans="1:14" s="2" customFormat="1" ht="12.75">
      <c r="A229" s="122">
        <v>425262</v>
      </c>
      <c r="B229" s="6"/>
      <c r="C229" s="7" t="s">
        <v>301</v>
      </c>
      <c r="D229" s="24"/>
      <c r="E229" s="24">
        <v>600000</v>
      </c>
      <c r="F229" s="90">
        <f t="shared" si="4"/>
        <v>600000</v>
      </c>
      <c r="G229" s="7"/>
      <c r="H229" s="7"/>
      <c r="I229" s="14"/>
      <c r="J229" s="143"/>
      <c r="M229" s="45"/>
      <c r="N229" s="45"/>
    </row>
    <row r="230" spans="1:14" s="2" customFormat="1" ht="12.75">
      <c r="A230" s="122">
        <v>425281</v>
      </c>
      <c r="B230" s="6"/>
      <c r="C230" s="7" t="s">
        <v>225</v>
      </c>
      <c r="D230" s="24"/>
      <c r="E230" s="24"/>
      <c r="F230" s="90">
        <f t="shared" si="4"/>
        <v>0</v>
      </c>
      <c r="G230" s="7"/>
      <c r="H230" s="7"/>
      <c r="I230" s="14"/>
      <c r="J230" s="14"/>
      <c r="M230" s="45"/>
      <c r="N230" s="45"/>
    </row>
    <row r="231" spans="1:14" ht="25.5">
      <c r="A231" s="122">
        <v>425291</v>
      </c>
      <c r="B231" s="16"/>
      <c r="C231" s="7" t="s">
        <v>226</v>
      </c>
      <c r="D231" s="24"/>
      <c r="E231" s="24"/>
      <c r="F231" s="90">
        <f t="shared" si="4"/>
        <v>0</v>
      </c>
      <c r="G231" s="29"/>
      <c r="H231" s="29"/>
      <c r="I231" s="139"/>
      <c r="J231" s="139"/>
      <c r="M231" s="45"/>
      <c r="N231" s="45"/>
    </row>
    <row r="232" spans="1:14" s="2" customFormat="1" ht="12.75">
      <c r="A232" s="120">
        <v>426000</v>
      </c>
      <c r="B232" s="3"/>
      <c r="C232" s="4" t="s">
        <v>35</v>
      </c>
      <c r="D232" s="26">
        <f>SUM(D233+D242+D249+D251+D257+D239+D247)</f>
        <v>480000</v>
      </c>
      <c r="E232" s="26">
        <f>SUM(E233+E242+E249+E251+E257+E239+E247)</f>
        <v>1280000</v>
      </c>
      <c r="F232" s="88">
        <f t="shared" si="4"/>
        <v>1760000</v>
      </c>
      <c r="G232" s="7"/>
      <c r="H232" s="7"/>
      <c r="I232" s="14"/>
      <c r="J232" s="14"/>
      <c r="M232" s="45"/>
      <c r="N232" s="45"/>
    </row>
    <row r="233" spans="1:14" s="2" customFormat="1" ht="12.75">
      <c r="A233" s="121">
        <v>426100</v>
      </c>
      <c r="B233" s="12"/>
      <c r="C233" s="13" t="s">
        <v>36</v>
      </c>
      <c r="D233" s="27">
        <f>SUM(D234:D238)</f>
        <v>300000</v>
      </c>
      <c r="E233" s="27">
        <f>SUM(E234:E238)</f>
        <v>300000</v>
      </c>
      <c r="F233" s="89">
        <f t="shared" si="4"/>
        <v>600000</v>
      </c>
      <c r="G233" s="7"/>
      <c r="H233" s="7"/>
      <c r="I233" s="14"/>
      <c r="J233" s="14"/>
      <c r="M233" s="45"/>
      <c r="N233" s="45"/>
    </row>
    <row r="234" spans="1:14" s="2" customFormat="1" ht="12.75">
      <c r="A234" s="122">
        <v>426111</v>
      </c>
      <c r="B234" s="6"/>
      <c r="C234" s="7" t="s">
        <v>168</v>
      </c>
      <c r="D234" s="24">
        <v>300000</v>
      </c>
      <c r="E234" s="24">
        <v>200000</v>
      </c>
      <c r="F234" s="90">
        <f t="shared" si="4"/>
        <v>500000</v>
      </c>
      <c r="G234" s="7"/>
      <c r="H234" s="7"/>
      <c r="I234" s="14"/>
      <c r="J234" s="141"/>
      <c r="M234" s="45"/>
      <c r="N234" s="45"/>
    </row>
    <row r="235" spans="1:14" s="2" customFormat="1" ht="12.75">
      <c r="A235" s="122">
        <v>426121</v>
      </c>
      <c r="B235" s="6"/>
      <c r="C235" s="7" t="s">
        <v>169</v>
      </c>
      <c r="D235" s="24">
        <v>0</v>
      </c>
      <c r="E235" s="24">
        <v>100000</v>
      </c>
      <c r="F235" s="90">
        <f t="shared" si="4"/>
        <v>100000</v>
      </c>
      <c r="G235" s="7"/>
      <c r="H235" s="7"/>
      <c r="I235" s="14"/>
      <c r="J235" s="14"/>
      <c r="M235" s="45"/>
      <c r="N235" s="45"/>
    </row>
    <row r="236" spans="1:14" s="2" customFormat="1" ht="12.75">
      <c r="A236" s="122">
        <v>426123</v>
      </c>
      <c r="B236" s="6"/>
      <c r="C236" s="7" t="s">
        <v>170</v>
      </c>
      <c r="D236" s="24">
        <v>0</v>
      </c>
      <c r="E236" s="24">
        <v>0</v>
      </c>
      <c r="F236" s="90">
        <f t="shared" si="4"/>
        <v>0</v>
      </c>
      <c r="G236" s="7"/>
      <c r="H236" s="7"/>
      <c r="I236" s="14"/>
      <c r="J236" s="14"/>
      <c r="M236" s="45"/>
      <c r="N236" s="45"/>
    </row>
    <row r="237" spans="1:14" s="2" customFormat="1" ht="12.75">
      <c r="A237" s="122">
        <v>426124</v>
      </c>
      <c r="B237" s="6"/>
      <c r="C237" s="7" t="s">
        <v>171</v>
      </c>
      <c r="D237" s="24">
        <v>0</v>
      </c>
      <c r="E237" s="24">
        <v>0</v>
      </c>
      <c r="F237" s="90">
        <f t="shared" si="4"/>
        <v>0</v>
      </c>
      <c r="G237" s="7"/>
      <c r="H237" s="7"/>
      <c r="I237" s="14"/>
      <c r="J237" s="14"/>
      <c r="M237" s="45"/>
      <c r="N237" s="45"/>
    </row>
    <row r="238" spans="1:14" s="2" customFormat="1" ht="12.75">
      <c r="A238" s="122">
        <v>426131</v>
      </c>
      <c r="B238" s="6"/>
      <c r="C238" s="7" t="s">
        <v>172</v>
      </c>
      <c r="D238" s="24">
        <v>0</v>
      </c>
      <c r="E238" s="24">
        <v>0</v>
      </c>
      <c r="F238" s="90">
        <f t="shared" si="4"/>
        <v>0</v>
      </c>
      <c r="G238" s="7"/>
      <c r="H238" s="7"/>
      <c r="I238" s="14"/>
      <c r="J238" s="14"/>
      <c r="M238" s="45"/>
      <c r="N238" s="45"/>
    </row>
    <row r="239" spans="1:14" s="2" customFormat="1" ht="12.75">
      <c r="A239" s="121">
        <v>426300</v>
      </c>
      <c r="B239" s="12"/>
      <c r="C239" s="13" t="s">
        <v>37</v>
      </c>
      <c r="D239" s="27">
        <f>SUM(D240:D241)</f>
        <v>0</v>
      </c>
      <c r="E239" s="27">
        <f>SUM(E240:E241)</f>
        <v>80000</v>
      </c>
      <c r="F239" s="89">
        <f t="shared" si="4"/>
        <v>80000</v>
      </c>
      <c r="G239" s="7"/>
      <c r="H239" s="7"/>
      <c r="I239" s="14"/>
      <c r="J239" s="14"/>
      <c r="M239" s="45"/>
      <c r="N239" s="45"/>
    </row>
    <row r="240" spans="1:14" s="2" customFormat="1" ht="12.75">
      <c r="A240" s="122">
        <v>426311</v>
      </c>
      <c r="B240" s="6"/>
      <c r="C240" s="7" t="s">
        <v>227</v>
      </c>
      <c r="D240" s="24"/>
      <c r="E240" s="24">
        <v>80000</v>
      </c>
      <c r="F240" s="90">
        <f t="shared" si="4"/>
        <v>80000</v>
      </c>
      <c r="G240" s="7"/>
      <c r="H240" s="7"/>
      <c r="I240" s="14"/>
      <c r="J240" s="14"/>
      <c r="M240" s="45"/>
      <c r="N240" s="45"/>
    </row>
    <row r="241" spans="1:14" s="2" customFormat="1" ht="12.75">
      <c r="A241" s="122">
        <v>426312</v>
      </c>
      <c r="B241" s="6"/>
      <c r="C241" s="7" t="s">
        <v>228</v>
      </c>
      <c r="D241" s="24"/>
      <c r="E241" s="24"/>
      <c r="F241" s="90">
        <f t="shared" si="4"/>
        <v>0</v>
      </c>
      <c r="G241" s="7"/>
      <c r="H241" s="7"/>
      <c r="I241" s="14"/>
      <c r="J241" s="14"/>
      <c r="M241" s="45"/>
      <c r="N241" s="45"/>
    </row>
    <row r="242" spans="1:14" s="2" customFormat="1" ht="12.75">
      <c r="A242" s="121">
        <v>426400</v>
      </c>
      <c r="B242" s="12"/>
      <c r="C242" s="13" t="s">
        <v>173</v>
      </c>
      <c r="D242" s="27">
        <f>SUM(D243:D246)</f>
        <v>0</v>
      </c>
      <c r="E242" s="27">
        <f>SUM(E243:E246)</f>
        <v>400000</v>
      </c>
      <c r="F242" s="89">
        <f t="shared" si="4"/>
        <v>400000</v>
      </c>
      <c r="G242" s="7"/>
      <c r="H242" s="7"/>
      <c r="I242" s="14"/>
      <c r="J242" s="14"/>
      <c r="M242" s="45"/>
      <c r="N242" s="45"/>
    </row>
    <row r="243" spans="1:14" s="2" customFormat="1" ht="12.75">
      <c r="A243" s="122">
        <v>426411</v>
      </c>
      <c r="B243" s="6"/>
      <c r="C243" s="7" t="s">
        <v>174</v>
      </c>
      <c r="D243" s="24"/>
      <c r="E243" s="24">
        <v>400000</v>
      </c>
      <c r="F243" s="90">
        <f t="shared" si="4"/>
        <v>400000</v>
      </c>
      <c r="G243" s="7"/>
      <c r="H243" s="7"/>
      <c r="I243" s="14"/>
      <c r="J243" s="14"/>
      <c r="M243" s="45"/>
      <c r="N243" s="45"/>
    </row>
    <row r="244" spans="1:14" s="2" customFormat="1" ht="12.75">
      <c r="A244" s="122">
        <v>426412</v>
      </c>
      <c r="B244" s="6"/>
      <c r="C244" s="7" t="s">
        <v>175</v>
      </c>
      <c r="D244" s="24"/>
      <c r="E244" s="24"/>
      <c r="F244" s="90">
        <f t="shared" si="4"/>
        <v>0</v>
      </c>
      <c r="G244" s="7"/>
      <c r="H244" s="7"/>
      <c r="I244" s="14"/>
      <c r="J244" s="14"/>
      <c r="M244" s="45"/>
      <c r="N244" s="45"/>
    </row>
    <row r="245" spans="1:14" s="2" customFormat="1" ht="12.75">
      <c r="A245" s="122">
        <v>426413</v>
      </c>
      <c r="B245" s="6"/>
      <c r="C245" s="7" t="s">
        <v>176</v>
      </c>
      <c r="D245" s="24"/>
      <c r="E245" s="24"/>
      <c r="F245" s="90">
        <f t="shared" si="4"/>
        <v>0</v>
      </c>
      <c r="G245" s="7"/>
      <c r="H245" s="7"/>
      <c r="I245" s="14"/>
      <c r="J245" s="14"/>
      <c r="M245" s="45"/>
      <c r="N245" s="45"/>
    </row>
    <row r="246" spans="1:14" s="2" customFormat="1" ht="12.75">
      <c r="A246" s="122">
        <v>426491</v>
      </c>
      <c r="B246" s="6"/>
      <c r="C246" s="7" t="s">
        <v>177</v>
      </c>
      <c r="D246" s="24"/>
      <c r="E246" s="24"/>
      <c r="F246" s="90">
        <f aca="true" t="shared" si="5" ref="F246:F347">SUM(D246+E246)</f>
        <v>0</v>
      </c>
      <c r="G246" s="7"/>
      <c r="H246" s="7"/>
      <c r="I246" s="14"/>
      <c r="J246" s="14"/>
      <c r="M246" s="45"/>
      <c r="N246" s="45"/>
    </row>
    <row r="247" spans="1:14" s="2" customFormat="1" ht="12.75">
      <c r="A247" s="121">
        <v>426500</v>
      </c>
      <c r="B247" s="59"/>
      <c r="C247" s="13" t="s">
        <v>38</v>
      </c>
      <c r="D247" s="27">
        <f>D248</f>
        <v>0</v>
      </c>
      <c r="E247" s="27">
        <f>E248</f>
        <v>0</v>
      </c>
      <c r="F247" s="89">
        <f t="shared" si="5"/>
        <v>0</v>
      </c>
      <c r="G247" s="7"/>
      <c r="H247" s="7"/>
      <c r="I247" s="14"/>
      <c r="J247" s="14"/>
      <c r="M247" s="45"/>
      <c r="N247" s="45"/>
    </row>
    <row r="248" spans="1:14" s="2" customFormat="1" ht="12.75">
      <c r="A248" s="122">
        <v>426591</v>
      </c>
      <c r="B248" s="6"/>
      <c r="C248" s="14" t="s">
        <v>229</v>
      </c>
      <c r="D248" s="24"/>
      <c r="E248" s="24"/>
      <c r="F248" s="90">
        <f t="shared" si="5"/>
        <v>0</v>
      </c>
      <c r="G248" s="7"/>
      <c r="H248" s="7"/>
      <c r="I248" s="14"/>
      <c r="J248" s="14"/>
      <c r="M248" s="45"/>
      <c r="N248" s="45"/>
    </row>
    <row r="249" spans="1:14" s="2" customFormat="1" ht="12.75">
      <c r="A249" s="121">
        <v>426600</v>
      </c>
      <c r="B249" s="59"/>
      <c r="C249" s="13" t="s">
        <v>302</v>
      </c>
      <c r="D249" s="27">
        <f>D250</f>
        <v>0</v>
      </c>
      <c r="E249" s="27">
        <f>E250</f>
        <v>500000</v>
      </c>
      <c r="F249" s="89">
        <f>SUM(D249+E249)</f>
        <v>500000</v>
      </c>
      <c r="G249" s="7"/>
      <c r="H249" s="7"/>
      <c r="I249" s="14"/>
      <c r="J249" s="14"/>
      <c r="M249" s="45"/>
      <c r="N249" s="45"/>
    </row>
    <row r="250" spans="1:14" s="2" customFormat="1" ht="12.75">
      <c r="A250" s="122">
        <v>426621</v>
      </c>
      <c r="B250" s="6"/>
      <c r="C250" s="14" t="s">
        <v>303</v>
      </c>
      <c r="D250" s="24"/>
      <c r="E250" s="24">
        <v>500000</v>
      </c>
      <c r="F250" s="90">
        <f>SUM(D250+E250)</f>
        <v>500000</v>
      </c>
      <c r="G250" s="7"/>
      <c r="H250" s="7"/>
      <c r="I250" s="14"/>
      <c r="J250" s="14"/>
      <c r="M250" s="45"/>
      <c r="N250" s="45"/>
    </row>
    <row r="251" spans="1:14" s="2" customFormat="1" ht="12.75">
      <c r="A251" s="121">
        <v>426800</v>
      </c>
      <c r="B251" s="12"/>
      <c r="C251" s="13" t="s">
        <v>178</v>
      </c>
      <c r="D251" s="27">
        <f>SUM(D252:D256)</f>
        <v>180000</v>
      </c>
      <c r="E251" s="27">
        <f>SUM(E252:E256)</f>
        <v>0</v>
      </c>
      <c r="F251" s="89">
        <f t="shared" si="5"/>
        <v>180000</v>
      </c>
      <c r="G251" s="7"/>
      <c r="H251" s="7"/>
      <c r="I251" s="14"/>
      <c r="J251" s="14"/>
      <c r="M251" s="45"/>
      <c r="N251" s="45"/>
    </row>
    <row r="252" spans="1:14" s="2" customFormat="1" ht="12.75">
      <c r="A252" s="122">
        <v>426811</v>
      </c>
      <c r="B252" s="6"/>
      <c r="C252" s="7" t="s">
        <v>179</v>
      </c>
      <c r="D252" s="24"/>
      <c r="E252" s="24"/>
      <c r="F252" s="90">
        <f t="shared" si="5"/>
        <v>0</v>
      </c>
      <c r="G252" s="7"/>
      <c r="H252" s="7"/>
      <c r="I252" s="14"/>
      <c r="J252" s="14"/>
      <c r="M252" s="45"/>
      <c r="N252" s="45"/>
    </row>
    <row r="253" spans="1:14" s="2" customFormat="1" ht="12.75">
      <c r="A253" s="122">
        <v>426812</v>
      </c>
      <c r="B253" s="6"/>
      <c r="C253" s="7" t="s">
        <v>180</v>
      </c>
      <c r="D253" s="24"/>
      <c r="E253" s="24"/>
      <c r="F253" s="90">
        <f t="shared" si="5"/>
        <v>0</v>
      </c>
      <c r="G253" s="7"/>
      <c r="H253" s="7"/>
      <c r="I253" s="14"/>
      <c r="J253" s="14"/>
      <c r="M253" s="45"/>
      <c r="N253" s="45"/>
    </row>
    <row r="254" spans="1:14" s="2" customFormat="1" ht="12.75">
      <c r="A254" s="122">
        <v>426819</v>
      </c>
      <c r="B254" s="6"/>
      <c r="C254" s="7" t="s">
        <v>230</v>
      </c>
      <c r="D254" s="24">
        <v>180000</v>
      </c>
      <c r="E254" s="24"/>
      <c r="F254" s="90">
        <f t="shared" si="5"/>
        <v>180000</v>
      </c>
      <c r="G254" s="7"/>
      <c r="H254" s="7"/>
      <c r="I254" s="14"/>
      <c r="J254" s="141"/>
      <c r="M254" s="45"/>
      <c r="N254" s="45"/>
    </row>
    <row r="255" spans="1:14" s="2" customFormat="1" ht="12.75">
      <c r="A255" s="122">
        <v>426821</v>
      </c>
      <c r="B255" s="6"/>
      <c r="C255" s="7" t="s">
        <v>231</v>
      </c>
      <c r="D255" s="24"/>
      <c r="E255" s="24"/>
      <c r="F255" s="90">
        <f>SUM(D255+E255)</f>
        <v>0</v>
      </c>
      <c r="G255" s="7"/>
      <c r="H255" s="7"/>
      <c r="I255" s="14"/>
      <c r="J255" s="14"/>
      <c r="M255" s="45"/>
      <c r="N255" s="45"/>
    </row>
    <row r="256" spans="1:14" ht="12.75">
      <c r="A256" s="122">
        <v>426822</v>
      </c>
      <c r="B256" s="16"/>
      <c r="C256" s="7" t="s">
        <v>232</v>
      </c>
      <c r="D256" s="24"/>
      <c r="E256" s="24"/>
      <c r="F256" s="90">
        <f>SUM(D256+E256)</f>
        <v>0</v>
      </c>
      <c r="G256" s="29"/>
      <c r="H256" s="29"/>
      <c r="I256" s="139"/>
      <c r="J256" s="139"/>
      <c r="M256" s="45"/>
      <c r="N256" s="45"/>
    </row>
    <row r="257" spans="1:14" s="2" customFormat="1" ht="12.75">
      <c r="A257" s="121">
        <v>426900</v>
      </c>
      <c r="B257" s="12"/>
      <c r="C257" s="13" t="s">
        <v>39</v>
      </c>
      <c r="D257" s="27">
        <f>SUM(D258:D261)</f>
        <v>0</v>
      </c>
      <c r="E257" s="27">
        <f>SUM(E258:E261)</f>
        <v>0</v>
      </c>
      <c r="F257" s="89">
        <f t="shared" si="5"/>
        <v>0</v>
      </c>
      <c r="G257" s="7"/>
      <c r="H257" s="7"/>
      <c r="I257" s="14"/>
      <c r="J257" s="14"/>
      <c r="M257" s="45"/>
      <c r="N257" s="45"/>
    </row>
    <row r="258" spans="1:14" s="2" customFormat="1" ht="12.75">
      <c r="A258" s="122">
        <v>426911</v>
      </c>
      <c r="B258" s="6"/>
      <c r="C258" s="7" t="s">
        <v>233</v>
      </c>
      <c r="D258" s="24"/>
      <c r="E258" s="24"/>
      <c r="F258" s="90">
        <f>SUM(D258+E258)</f>
        <v>0</v>
      </c>
      <c r="G258" s="7"/>
      <c r="H258" s="7"/>
      <c r="I258" s="14"/>
      <c r="J258" s="14"/>
      <c r="M258" s="45"/>
      <c r="N258" s="45"/>
    </row>
    <row r="259" spans="1:14" s="2" customFormat="1" ht="12.75">
      <c r="A259" s="124">
        <v>426912</v>
      </c>
      <c r="B259" s="15"/>
      <c r="C259" s="14" t="s">
        <v>234</v>
      </c>
      <c r="D259" s="93"/>
      <c r="E259" s="93"/>
      <c r="F259" s="90">
        <f>SUM(D259+E259)</f>
        <v>0</v>
      </c>
      <c r="G259" s="7"/>
      <c r="H259" s="7"/>
      <c r="I259" s="14"/>
      <c r="J259" s="14"/>
      <c r="M259" s="45"/>
      <c r="N259" s="45"/>
    </row>
    <row r="260" spans="1:14" s="2" customFormat="1" ht="12.75">
      <c r="A260" s="124">
        <v>426913</v>
      </c>
      <c r="B260" s="15"/>
      <c r="C260" s="14" t="s">
        <v>235</v>
      </c>
      <c r="D260" s="93"/>
      <c r="E260" s="93"/>
      <c r="F260" s="90">
        <f>SUM(D260+E260)</f>
        <v>0</v>
      </c>
      <c r="G260" s="7"/>
      <c r="H260" s="7"/>
      <c r="I260" s="14"/>
      <c r="J260" s="14"/>
      <c r="M260" s="45"/>
      <c r="N260" s="45"/>
    </row>
    <row r="261" spans="1:14" ht="12.75">
      <c r="A261" s="124">
        <v>426919</v>
      </c>
      <c r="B261" s="16"/>
      <c r="C261" s="14" t="s">
        <v>236</v>
      </c>
      <c r="D261" s="24"/>
      <c r="E261" s="24"/>
      <c r="F261" s="90">
        <f>SUM(D261+E261)</f>
        <v>0</v>
      </c>
      <c r="G261" s="29"/>
      <c r="H261" s="29"/>
      <c r="I261" s="139"/>
      <c r="J261" s="139"/>
      <c r="M261" s="45"/>
      <c r="N261" s="45"/>
    </row>
    <row r="262" spans="1:14" ht="12.75">
      <c r="A262" s="119">
        <v>440000</v>
      </c>
      <c r="B262" s="10"/>
      <c r="C262" s="11" t="s">
        <v>237</v>
      </c>
      <c r="D262" s="28">
        <f>SUM(D263+D267)</f>
        <v>0</v>
      </c>
      <c r="E262" s="28">
        <f>SUM(E263+E267)</f>
        <v>0</v>
      </c>
      <c r="F262" s="81">
        <f t="shared" si="5"/>
        <v>0</v>
      </c>
      <c r="G262" s="29"/>
      <c r="H262" s="29"/>
      <c r="I262" s="139"/>
      <c r="J262" s="139"/>
      <c r="M262" s="45"/>
      <c r="N262" s="45"/>
    </row>
    <row r="263" spans="1:14" ht="12.75">
      <c r="A263" s="120">
        <v>442000</v>
      </c>
      <c r="B263" s="3"/>
      <c r="C263" s="4" t="s">
        <v>43</v>
      </c>
      <c r="D263" s="26">
        <f>D264</f>
        <v>0</v>
      </c>
      <c r="E263" s="26">
        <f>E264</f>
        <v>0</v>
      </c>
      <c r="F263" s="88">
        <f t="shared" si="5"/>
        <v>0</v>
      </c>
      <c r="G263" s="29"/>
      <c r="H263" s="29"/>
      <c r="I263" s="139"/>
      <c r="J263" s="139"/>
      <c r="M263" s="45"/>
      <c r="N263" s="45"/>
    </row>
    <row r="264" spans="1:14" ht="12.75">
      <c r="A264" s="123">
        <v>442300</v>
      </c>
      <c r="B264" s="63"/>
      <c r="C264" s="60" t="s">
        <v>44</v>
      </c>
      <c r="D264" s="27">
        <f>SUM(D265:D266)</f>
        <v>0</v>
      </c>
      <c r="E264" s="27">
        <f>SUM(E265:E266)</f>
        <v>0</v>
      </c>
      <c r="F264" s="89">
        <f t="shared" si="5"/>
        <v>0</v>
      </c>
      <c r="G264" s="29"/>
      <c r="H264" s="29"/>
      <c r="I264" s="139"/>
      <c r="J264" s="139"/>
      <c r="M264" s="45"/>
      <c r="N264" s="45"/>
    </row>
    <row r="265" spans="1:14" ht="12.75">
      <c r="A265" s="124">
        <v>442331</v>
      </c>
      <c r="B265" s="16"/>
      <c r="C265" s="14" t="s">
        <v>238</v>
      </c>
      <c r="D265" s="24"/>
      <c r="E265" s="24"/>
      <c r="F265" s="90">
        <f>SUM(D265+E265)</f>
        <v>0</v>
      </c>
      <c r="G265" s="29"/>
      <c r="H265" s="29"/>
      <c r="I265" s="139"/>
      <c r="J265" s="139"/>
      <c r="M265" s="45"/>
      <c r="N265" s="45"/>
    </row>
    <row r="266" spans="1:14" ht="12.75">
      <c r="A266" s="124">
        <v>442341</v>
      </c>
      <c r="B266" s="16"/>
      <c r="C266" s="14" t="s">
        <v>239</v>
      </c>
      <c r="D266" s="24"/>
      <c r="E266" s="24"/>
      <c r="F266" s="90">
        <f>SUM(D266+E266)</f>
        <v>0</v>
      </c>
      <c r="G266" s="29"/>
      <c r="H266" s="29"/>
      <c r="I266" s="139"/>
      <c r="J266" s="139"/>
      <c r="M266" s="45"/>
      <c r="N266" s="45"/>
    </row>
    <row r="267" spans="1:14" ht="12.75">
      <c r="A267" s="120">
        <v>444000</v>
      </c>
      <c r="B267" s="3"/>
      <c r="C267" s="4" t="s">
        <v>45</v>
      </c>
      <c r="D267" s="26">
        <f>SUM(D268+D270)</f>
        <v>0</v>
      </c>
      <c r="E267" s="26">
        <f>SUM(E268+E270)</f>
        <v>0</v>
      </c>
      <c r="F267" s="88">
        <f t="shared" si="5"/>
        <v>0</v>
      </c>
      <c r="G267" s="29"/>
      <c r="H267" s="29"/>
      <c r="I267" s="139"/>
      <c r="J267" s="139"/>
      <c r="M267" s="45"/>
      <c r="N267" s="45"/>
    </row>
    <row r="268" spans="1:14" ht="12.75">
      <c r="A268" s="121">
        <v>444200</v>
      </c>
      <c r="B268" s="13"/>
      <c r="C268" s="13" t="s">
        <v>46</v>
      </c>
      <c r="D268" s="27">
        <f>D269</f>
        <v>0</v>
      </c>
      <c r="E268" s="27">
        <f>E269</f>
        <v>0</v>
      </c>
      <c r="F268" s="89">
        <f t="shared" si="5"/>
        <v>0</v>
      </c>
      <c r="G268" s="29"/>
      <c r="H268" s="29"/>
      <c r="I268" s="139"/>
      <c r="J268" s="139"/>
      <c r="M268" s="45"/>
      <c r="N268" s="45"/>
    </row>
    <row r="269" spans="1:14" ht="12.75">
      <c r="A269" s="124">
        <v>444211</v>
      </c>
      <c r="B269" s="15"/>
      <c r="C269" s="14" t="s">
        <v>46</v>
      </c>
      <c r="D269" s="47"/>
      <c r="E269" s="47"/>
      <c r="F269" s="90">
        <f t="shared" si="5"/>
        <v>0</v>
      </c>
      <c r="G269" s="29"/>
      <c r="H269" s="29"/>
      <c r="I269" s="139"/>
      <c r="J269" s="139"/>
      <c r="M269" s="45"/>
      <c r="N269" s="45"/>
    </row>
    <row r="270" spans="1:14" ht="12.75">
      <c r="A270" s="121">
        <v>444300</v>
      </c>
      <c r="B270" s="12"/>
      <c r="C270" s="13" t="s">
        <v>47</v>
      </c>
      <c r="D270" s="27">
        <f>D271</f>
        <v>0</v>
      </c>
      <c r="E270" s="27">
        <f>E271</f>
        <v>0</v>
      </c>
      <c r="F270" s="89">
        <f t="shared" si="5"/>
        <v>0</v>
      </c>
      <c r="G270" s="29"/>
      <c r="H270" s="29"/>
      <c r="I270" s="139"/>
      <c r="J270" s="139"/>
      <c r="M270" s="45"/>
      <c r="N270" s="45"/>
    </row>
    <row r="271" spans="1:14" ht="12.75">
      <c r="A271" s="124">
        <v>444311</v>
      </c>
      <c r="B271" s="16"/>
      <c r="C271" s="14" t="s">
        <v>47</v>
      </c>
      <c r="D271" s="24"/>
      <c r="E271" s="24"/>
      <c r="F271" s="90">
        <f t="shared" si="5"/>
        <v>0</v>
      </c>
      <c r="G271" s="29"/>
      <c r="H271" s="29"/>
      <c r="I271" s="139"/>
      <c r="J271" s="139"/>
      <c r="M271" s="45"/>
      <c r="N271" s="45"/>
    </row>
    <row r="272" spans="1:14" ht="12.75">
      <c r="A272" s="119">
        <v>450000</v>
      </c>
      <c r="B272" s="10"/>
      <c r="C272" s="11" t="s">
        <v>240</v>
      </c>
      <c r="D272" s="28">
        <f>SUM(D273+D281)</f>
        <v>0</v>
      </c>
      <c r="E272" s="28">
        <f>SUM(E273+E281)</f>
        <v>0</v>
      </c>
      <c r="F272" s="81">
        <f t="shared" si="5"/>
        <v>0</v>
      </c>
      <c r="G272" s="29"/>
      <c r="H272" s="29"/>
      <c r="I272" s="139"/>
      <c r="J272" s="139"/>
      <c r="M272" s="45"/>
      <c r="N272" s="45"/>
    </row>
    <row r="273" spans="1:14" ht="25.5">
      <c r="A273" s="120">
        <v>451000</v>
      </c>
      <c r="B273" s="64"/>
      <c r="C273" s="4" t="s">
        <v>241</v>
      </c>
      <c r="D273" s="26">
        <f>SUM(D274+D277)</f>
        <v>0</v>
      </c>
      <c r="E273" s="26">
        <f>SUM(E274+E277)</f>
        <v>0</v>
      </c>
      <c r="F273" s="88">
        <f t="shared" si="5"/>
        <v>0</v>
      </c>
      <c r="G273" s="29"/>
      <c r="H273" s="29"/>
      <c r="I273" s="139"/>
      <c r="J273" s="139"/>
      <c r="M273" s="45"/>
      <c r="N273" s="45"/>
    </row>
    <row r="274" spans="1:14" ht="25.5">
      <c r="A274" s="121">
        <v>451100</v>
      </c>
      <c r="B274" s="65"/>
      <c r="C274" s="13" t="s">
        <v>48</v>
      </c>
      <c r="D274" s="27">
        <f>SUM(D275+D276)</f>
        <v>0</v>
      </c>
      <c r="E274" s="27">
        <f>SUM(E275+E276)</f>
        <v>0</v>
      </c>
      <c r="F274" s="89">
        <f t="shared" si="5"/>
        <v>0</v>
      </c>
      <c r="G274" s="29"/>
      <c r="H274" s="29"/>
      <c r="I274" s="139"/>
      <c r="J274" s="139"/>
      <c r="M274" s="45"/>
      <c r="N274" s="45"/>
    </row>
    <row r="275" spans="1:14" ht="12.75">
      <c r="A275" s="124">
        <v>451111</v>
      </c>
      <c r="B275" s="16"/>
      <c r="C275" s="14" t="s">
        <v>242</v>
      </c>
      <c r="D275" s="24"/>
      <c r="E275" s="24"/>
      <c r="F275" s="90">
        <f t="shared" si="5"/>
        <v>0</v>
      </c>
      <c r="G275" s="29"/>
      <c r="H275" s="29"/>
      <c r="I275" s="139"/>
      <c r="J275" s="139"/>
      <c r="M275" s="45"/>
      <c r="N275" s="45"/>
    </row>
    <row r="276" spans="1:14" ht="12.75">
      <c r="A276" s="124">
        <v>451141</v>
      </c>
      <c r="B276" s="16"/>
      <c r="C276" s="14" t="s">
        <v>243</v>
      </c>
      <c r="D276" s="24"/>
      <c r="E276" s="24"/>
      <c r="F276" s="90">
        <f t="shared" si="5"/>
        <v>0</v>
      </c>
      <c r="G276" s="29"/>
      <c r="H276" s="29"/>
      <c r="I276" s="139"/>
      <c r="J276" s="139"/>
      <c r="M276" s="45"/>
      <c r="N276" s="45"/>
    </row>
    <row r="277" spans="1:14" ht="25.5">
      <c r="A277" s="121">
        <v>451200</v>
      </c>
      <c r="B277" s="65"/>
      <c r="C277" s="13" t="s">
        <v>244</v>
      </c>
      <c r="D277" s="27">
        <f>SUM(D278:D280)</f>
        <v>0</v>
      </c>
      <c r="E277" s="27">
        <f>SUM(E278:E280)</f>
        <v>0</v>
      </c>
      <c r="F277" s="89">
        <f t="shared" si="5"/>
        <v>0</v>
      </c>
      <c r="G277" s="29"/>
      <c r="H277" s="29"/>
      <c r="I277" s="139"/>
      <c r="J277" s="139"/>
      <c r="M277" s="45"/>
      <c r="N277" s="45"/>
    </row>
    <row r="278" spans="1:14" ht="12.75">
      <c r="A278" s="124">
        <v>451211</v>
      </c>
      <c r="B278" s="16"/>
      <c r="C278" s="14" t="s">
        <v>245</v>
      </c>
      <c r="D278" s="24"/>
      <c r="E278" s="24"/>
      <c r="F278" s="90">
        <f t="shared" si="5"/>
        <v>0</v>
      </c>
      <c r="G278" s="29"/>
      <c r="H278" s="29"/>
      <c r="I278" s="139"/>
      <c r="J278" s="139"/>
      <c r="M278" s="45"/>
      <c r="N278" s="45"/>
    </row>
    <row r="279" spans="1:14" ht="12.75">
      <c r="A279" s="124">
        <v>451241</v>
      </c>
      <c r="B279" s="16"/>
      <c r="C279" s="14" t="s">
        <v>246</v>
      </c>
      <c r="D279" s="24"/>
      <c r="E279" s="24"/>
      <c r="F279" s="90">
        <f t="shared" si="5"/>
        <v>0</v>
      </c>
      <c r="G279" s="29"/>
      <c r="H279" s="29"/>
      <c r="I279" s="139"/>
      <c r="J279" s="139"/>
      <c r="M279" s="45"/>
      <c r="N279" s="45"/>
    </row>
    <row r="280" spans="1:14" ht="25.5">
      <c r="A280" s="124">
        <v>451291</v>
      </c>
      <c r="B280" s="16"/>
      <c r="C280" s="14" t="s">
        <v>247</v>
      </c>
      <c r="D280" s="24"/>
      <c r="E280" s="24"/>
      <c r="F280" s="90">
        <f t="shared" si="5"/>
        <v>0</v>
      </c>
      <c r="G280" s="29"/>
      <c r="H280" s="29"/>
      <c r="I280" s="139"/>
      <c r="J280" s="139"/>
      <c r="M280" s="45"/>
      <c r="N280" s="45"/>
    </row>
    <row r="281" spans="1:14" ht="12.75">
      <c r="A281" s="120">
        <v>454000</v>
      </c>
      <c r="B281" s="64"/>
      <c r="C281" s="4" t="s">
        <v>248</v>
      </c>
      <c r="D281" s="26">
        <f>D282</f>
        <v>0</v>
      </c>
      <c r="E281" s="26">
        <f>E282</f>
        <v>0</v>
      </c>
      <c r="F281" s="88">
        <f t="shared" si="5"/>
        <v>0</v>
      </c>
      <c r="G281" s="29"/>
      <c r="H281" s="29"/>
      <c r="I281" s="139"/>
      <c r="J281" s="139"/>
      <c r="M281" s="45"/>
      <c r="N281" s="45"/>
    </row>
    <row r="282" spans="1:14" ht="12.75">
      <c r="A282" s="121">
        <v>454100</v>
      </c>
      <c r="B282" s="65"/>
      <c r="C282" s="13" t="s">
        <v>49</v>
      </c>
      <c r="D282" s="27">
        <f>D283</f>
        <v>0</v>
      </c>
      <c r="E282" s="27">
        <f>E283</f>
        <v>0</v>
      </c>
      <c r="F282" s="89">
        <f t="shared" si="5"/>
        <v>0</v>
      </c>
      <c r="G282" s="29"/>
      <c r="H282" s="29"/>
      <c r="I282" s="139"/>
      <c r="J282" s="139"/>
      <c r="M282" s="45"/>
      <c r="N282" s="45"/>
    </row>
    <row r="283" spans="1:14" ht="12.75">
      <c r="A283" s="124">
        <v>454111</v>
      </c>
      <c r="B283" s="16"/>
      <c r="C283" s="14" t="s">
        <v>49</v>
      </c>
      <c r="D283" s="24"/>
      <c r="E283" s="24"/>
      <c r="F283" s="90">
        <f t="shared" si="5"/>
        <v>0</v>
      </c>
      <c r="G283" s="29"/>
      <c r="H283" s="29"/>
      <c r="I283" s="139"/>
      <c r="J283" s="139"/>
      <c r="M283" s="45"/>
      <c r="N283" s="45"/>
    </row>
    <row r="284" spans="1:14" ht="12.75">
      <c r="A284" s="119">
        <v>460000</v>
      </c>
      <c r="B284" s="48"/>
      <c r="C284" s="11" t="s">
        <v>249</v>
      </c>
      <c r="D284" s="28">
        <f>D285+D292</f>
        <v>0</v>
      </c>
      <c r="E284" s="28">
        <f>E285+E292</f>
        <v>0</v>
      </c>
      <c r="F284" s="81">
        <f t="shared" si="5"/>
        <v>0</v>
      </c>
      <c r="G284" s="29"/>
      <c r="H284" s="29"/>
      <c r="I284" s="139"/>
      <c r="J284" s="139"/>
      <c r="M284" s="45"/>
      <c r="N284" s="45"/>
    </row>
    <row r="285" spans="1:14" ht="12.75">
      <c r="A285" s="120">
        <v>463000</v>
      </c>
      <c r="B285" s="66"/>
      <c r="C285" s="4" t="s">
        <v>250</v>
      </c>
      <c r="D285" s="26">
        <f>D286+D289</f>
        <v>0</v>
      </c>
      <c r="E285" s="26">
        <f>E286+E289</f>
        <v>0</v>
      </c>
      <c r="F285" s="88">
        <f t="shared" si="5"/>
        <v>0</v>
      </c>
      <c r="G285" s="29"/>
      <c r="H285" s="29"/>
      <c r="I285" s="139"/>
      <c r="J285" s="139"/>
      <c r="M285" s="45"/>
      <c r="N285" s="45"/>
    </row>
    <row r="286" spans="1:14" ht="12.75">
      <c r="A286" s="121">
        <v>463100</v>
      </c>
      <c r="B286" s="63"/>
      <c r="C286" s="13" t="s">
        <v>251</v>
      </c>
      <c r="D286" s="27">
        <f>SUM(D287:D288)</f>
        <v>0</v>
      </c>
      <c r="E286" s="27">
        <f>SUM(E287:E288)</f>
        <v>0</v>
      </c>
      <c r="F286" s="89">
        <f t="shared" si="5"/>
        <v>0</v>
      </c>
      <c r="G286" s="29"/>
      <c r="H286" s="29"/>
      <c r="I286" s="139"/>
      <c r="J286" s="139"/>
      <c r="M286" s="45"/>
      <c r="N286" s="45"/>
    </row>
    <row r="287" spans="1:14" ht="12.75">
      <c r="A287" s="124">
        <v>463111</v>
      </c>
      <c r="B287" s="16"/>
      <c r="C287" s="14" t="s">
        <v>252</v>
      </c>
      <c r="D287" s="24"/>
      <c r="E287" s="24"/>
      <c r="F287" s="90">
        <f t="shared" si="5"/>
        <v>0</v>
      </c>
      <c r="G287" s="29"/>
      <c r="H287" s="29"/>
      <c r="I287" s="139"/>
      <c r="J287" s="139"/>
      <c r="M287" s="45"/>
      <c r="N287" s="45"/>
    </row>
    <row r="288" spans="1:14" ht="12.75">
      <c r="A288" s="124">
        <v>463141</v>
      </c>
      <c r="B288" s="16"/>
      <c r="C288" s="14" t="s">
        <v>253</v>
      </c>
      <c r="D288" s="24"/>
      <c r="E288" s="24"/>
      <c r="F288" s="90">
        <f t="shared" si="5"/>
        <v>0</v>
      </c>
      <c r="G288" s="29"/>
      <c r="H288" s="29"/>
      <c r="I288" s="139"/>
      <c r="J288" s="139"/>
      <c r="M288" s="45"/>
      <c r="N288" s="45"/>
    </row>
    <row r="289" spans="1:14" ht="12.75">
      <c r="A289" s="121">
        <v>463200</v>
      </c>
      <c r="B289" s="63"/>
      <c r="C289" s="13" t="s">
        <v>254</v>
      </c>
      <c r="D289" s="27">
        <f>SUM(D290:D291)</f>
        <v>0</v>
      </c>
      <c r="E289" s="27">
        <f>SUM(E290:E291)</f>
        <v>0</v>
      </c>
      <c r="F289" s="89">
        <f t="shared" si="5"/>
        <v>0</v>
      </c>
      <c r="G289" s="29"/>
      <c r="H289" s="29"/>
      <c r="I289" s="139"/>
      <c r="J289" s="139"/>
      <c r="M289" s="45"/>
      <c r="N289" s="45"/>
    </row>
    <row r="290" spans="1:14" ht="12.75">
      <c r="A290" s="124">
        <v>463211</v>
      </c>
      <c r="B290" s="16"/>
      <c r="C290" s="14" t="s">
        <v>255</v>
      </c>
      <c r="D290" s="24"/>
      <c r="E290" s="24"/>
      <c r="F290" s="90">
        <f t="shared" si="5"/>
        <v>0</v>
      </c>
      <c r="G290" s="29"/>
      <c r="H290" s="29"/>
      <c r="I290" s="139"/>
      <c r="J290" s="139"/>
      <c r="M290" s="45"/>
      <c r="N290" s="45"/>
    </row>
    <row r="291" spans="1:14" ht="12.75">
      <c r="A291" s="124">
        <v>463241</v>
      </c>
      <c r="B291" s="16"/>
      <c r="C291" s="14" t="s">
        <v>256</v>
      </c>
      <c r="D291" s="24"/>
      <c r="E291" s="24"/>
      <c r="F291" s="90">
        <f t="shared" si="5"/>
        <v>0</v>
      </c>
      <c r="G291" s="29"/>
      <c r="H291" s="29"/>
      <c r="I291" s="139"/>
      <c r="J291" s="139"/>
      <c r="M291" s="45"/>
      <c r="N291" s="45"/>
    </row>
    <row r="292" spans="1:14" ht="12.75">
      <c r="A292" s="120">
        <v>465000</v>
      </c>
      <c r="B292" s="66"/>
      <c r="C292" s="4" t="s">
        <v>257</v>
      </c>
      <c r="D292" s="26">
        <f>D293+D295</f>
        <v>0</v>
      </c>
      <c r="E292" s="26">
        <f>E293+E295</f>
        <v>0</v>
      </c>
      <c r="F292" s="88">
        <f t="shared" si="5"/>
        <v>0</v>
      </c>
      <c r="G292" s="29"/>
      <c r="H292" s="29"/>
      <c r="I292" s="139"/>
      <c r="J292" s="139"/>
      <c r="M292" s="45"/>
      <c r="N292" s="45"/>
    </row>
    <row r="293" spans="1:14" ht="12.75">
      <c r="A293" s="121">
        <v>465100</v>
      </c>
      <c r="B293" s="63"/>
      <c r="C293" s="13" t="s">
        <v>258</v>
      </c>
      <c r="D293" s="27">
        <f>D294</f>
        <v>0</v>
      </c>
      <c r="E293" s="27">
        <f>E294</f>
        <v>0</v>
      </c>
      <c r="F293" s="89">
        <f t="shared" si="5"/>
        <v>0</v>
      </c>
      <c r="G293" s="29"/>
      <c r="H293" s="29"/>
      <c r="I293" s="139"/>
      <c r="J293" s="139"/>
      <c r="M293" s="45"/>
      <c r="N293" s="45"/>
    </row>
    <row r="294" spans="1:14" ht="12.75">
      <c r="A294" s="124">
        <v>465111</v>
      </c>
      <c r="B294" s="16"/>
      <c r="C294" s="67" t="s">
        <v>258</v>
      </c>
      <c r="D294" s="24"/>
      <c r="E294" s="24"/>
      <c r="F294" s="90">
        <v>0</v>
      </c>
      <c r="G294" s="29"/>
      <c r="H294" s="29"/>
      <c r="I294" s="139"/>
      <c r="J294" s="139"/>
      <c r="M294" s="45"/>
      <c r="N294" s="45"/>
    </row>
    <row r="295" spans="1:14" ht="12.75">
      <c r="A295" s="121">
        <v>465200</v>
      </c>
      <c r="B295" s="63"/>
      <c r="C295" s="13" t="s">
        <v>259</v>
      </c>
      <c r="D295" s="27">
        <f>D296</f>
        <v>0</v>
      </c>
      <c r="E295" s="27">
        <f>E296</f>
        <v>0</v>
      </c>
      <c r="F295" s="89">
        <f t="shared" si="5"/>
        <v>0</v>
      </c>
      <c r="G295" s="29"/>
      <c r="H295" s="29"/>
      <c r="I295" s="139"/>
      <c r="J295" s="139"/>
      <c r="M295" s="45"/>
      <c r="N295" s="45"/>
    </row>
    <row r="296" spans="1:14" ht="12.75">
      <c r="A296" s="124">
        <v>465211</v>
      </c>
      <c r="B296" s="46"/>
      <c r="C296" s="14" t="s">
        <v>259</v>
      </c>
      <c r="D296" s="47"/>
      <c r="E296" s="47"/>
      <c r="F296" s="90">
        <v>0</v>
      </c>
      <c r="G296" s="29"/>
      <c r="H296" s="29"/>
      <c r="I296" s="139"/>
      <c r="J296" s="139"/>
      <c r="M296" s="45"/>
      <c r="N296" s="45"/>
    </row>
    <row r="297" spans="1:14" ht="12.75">
      <c r="A297" s="119">
        <v>470000</v>
      </c>
      <c r="B297" s="48"/>
      <c r="C297" s="11" t="s">
        <v>260</v>
      </c>
      <c r="D297" s="28">
        <f>D298</f>
        <v>0</v>
      </c>
      <c r="E297" s="28">
        <f>E298</f>
        <v>0</v>
      </c>
      <c r="F297" s="81">
        <f t="shared" si="5"/>
        <v>0</v>
      </c>
      <c r="G297" s="29"/>
      <c r="H297" s="29"/>
      <c r="I297" s="139"/>
      <c r="J297" s="139"/>
      <c r="M297" s="45"/>
      <c r="N297" s="45"/>
    </row>
    <row r="298" spans="1:14" ht="12.75">
      <c r="A298" s="120">
        <v>472000</v>
      </c>
      <c r="B298" s="66"/>
      <c r="C298" s="4" t="s">
        <v>50</v>
      </c>
      <c r="D298" s="26">
        <f>D299+D302+D304+D307</f>
        <v>0</v>
      </c>
      <c r="E298" s="26">
        <f>E299+E302+E304+E307</f>
        <v>0</v>
      </c>
      <c r="F298" s="88">
        <f t="shared" si="5"/>
        <v>0</v>
      </c>
      <c r="G298" s="29"/>
      <c r="H298" s="29"/>
      <c r="I298" s="139"/>
      <c r="J298" s="139"/>
      <c r="M298" s="45"/>
      <c r="N298" s="45"/>
    </row>
    <row r="299" spans="1:14" ht="12.75">
      <c r="A299" s="121">
        <v>472100</v>
      </c>
      <c r="B299" s="63"/>
      <c r="C299" s="13" t="s">
        <v>51</v>
      </c>
      <c r="D299" s="27">
        <f>SUM(D300:D301)</f>
        <v>0</v>
      </c>
      <c r="E299" s="27">
        <f>SUM(E300:E301)</f>
        <v>0</v>
      </c>
      <c r="F299" s="89">
        <f t="shared" si="5"/>
        <v>0</v>
      </c>
      <c r="G299" s="29"/>
      <c r="H299" s="29"/>
      <c r="I299" s="139"/>
      <c r="J299" s="139"/>
      <c r="M299" s="45"/>
      <c r="N299" s="45"/>
    </row>
    <row r="300" spans="1:14" ht="12.75">
      <c r="A300" s="124">
        <v>472111</v>
      </c>
      <c r="B300" s="46"/>
      <c r="C300" s="14" t="s">
        <v>261</v>
      </c>
      <c r="D300" s="47"/>
      <c r="E300" s="47"/>
      <c r="F300" s="90">
        <v>0</v>
      </c>
      <c r="G300" s="29"/>
      <c r="H300" s="29"/>
      <c r="I300" s="139"/>
      <c r="J300" s="139"/>
      <c r="M300" s="45"/>
      <c r="N300" s="45"/>
    </row>
    <row r="301" spans="1:14" ht="12.75">
      <c r="A301" s="124">
        <v>472131</v>
      </c>
      <c r="B301" s="46"/>
      <c r="C301" s="14" t="s">
        <v>262</v>
      </c>
      <c r="D301" s="47"/>
      <c r="E301" s="47"/>
      <c r="F301" s="90">
        <v>0</v>
      </c>
      <c r="G301" s="29"/>
      <c r="H301" s="29"/>
      <c r="I301" s="139"/>
      <c r="J301" s="139"/>
      <c r="M301" s="45"/>
      <c r="N301" s="45"/>
    </row>
    <row r="302" spans="1:14" ht="12.75">
      <c r="A302" s="121">
        <v>472300</v>
      </c>
      <c r="B302" s="63"/>
      <c r="C302" s="13" t="s">
        <v>52</v>
      </c>
      <c r="D302" s="27">
        <f>D303</f>
        <v>0</v>
      </c>
      <c r="E302" s="27">
        <f>E303</f>
        <v>0</v>
      </c>
      <c r="F302" s="89">
        <f t="shared" si="5"/>
        <v>0</v>
      </c>
      <c r="G302" s="29"/>
      <c r="H302" s="29"/>
      <c r="I302" s="139"/>
      <c r="J302" s="139"/>
      <c r="M302" s="45"/>
      <c r="N302" s="45"/>
    </row>
    <row r="303" spans="1:14" ht="12.75">
      <c r="A303" s="124">
        <v>472311</v>
      </c>
      <c r="B303" s="46"/>
      <c r="C303" s="14" t="s">
        <v>52</v>
      </c>
      <c r="D303" s="47"/>
      <c r="E303" s="47"/>
      <c r="F303" s="90">
        <v>0</v>
      </c>
      <c r="G303" s="29"/>
      <c r="H303" s="29"/>
      <c r="I303" s="139"/>
      <c r="J303" s="139"/>
      <c r="M303" s="45"/>
      <c r="N303" s="45"/>
    </row>
    <row r="304" spans="1:14" ht="12.75">
      <c r="A304" s="121">
        <v>472700</v>
      </c>
      <c r="B304" s="65"/>
      <c r="C304" s="13" t="s">
        <v>53</v>
      </c>
      <c r="D304" s="27">
        <f>SUM(D305:D306)</f>
        <v>0</v>
      </c>
      <c r="E304" s="27">
        <f>SUM(E305:E306)</f>
        <v>0</v>
      </c>
      <c r="F304" s="89">
        <f t="shared" si="5"/>
        <v>0</v>
      </c>
      <c r="G304" s="29"/>
      <c r="H304" s="29"/>
      <c r="I304" s="139"/>
      <c r="J304" s="139"/>
      <c r="M304" s="45"/>
      <c r="N304" s="45"/>
    </row>
    <row r="305" spans="1:14" ht="12.75">
      <c r="A305" s="124">
        <v>472711</v>
      </c>
      <c r="B305" s="46"/>
      <c r="C305" s="14" t="s">
        <v>263</v>
      </c>
      <c r="D305" s="47"/>
      <c r="E305" s="47"/>
      <c r="F305" s="90">
        <v>0</v>
      </c>
      <c r="G305" s="29"/>
      <c r="H305" s="29"/>
      <c r="I305" s="139"/>
      <c r="J305" s="139"/>
      <c r="M305" s="45"/>
      <c r="N305" s="45"/>
    </row>
    <row r="306" spans="1:14" ht="12.75">
      <c r="A306" s="124">
        <v>472715</v>
      </c>
      <c r="B306" s="46"/>
      <c r="C306" s="14" t="s">
        <v>264</v>
      </c>
      <c r="D306" s="47"/>
      <c r="E306" s="47"/>
      <c r="F306" s="90">
        <v>0</v>
      </c>
      <c r="G306" s="29"/>
      <c r="H306" s="29"/>
      <c r="I306" s="139"/>
      <c r="J306" s="139"/>
      <c r="M306" s="45"/>
      <c r="N306" s="45"/>
    </row>
    <row r="307" spans="1:14" ht="12.75">
      <c r="A307" s="121">
        <v>472800</v>
      </c>
      <c r="B307" s="65"/>
      <c r="C307" s="13" t="s">
        <v>54</v>
      </c>
      <c r="D307" s="27">
        <f>D308</f>
        <v>0</v>
      </c>
      <c r="E307" s="27">
        <f>E308</f>
        <v>0</v>
      </c>
      <c r="F307" s="89">
        <f t="shared" si="5"/>
        <v>0</v>
      </c>
      <c r="G307" s="29"/>
      <c r="H307" s="29"/>
      <c r="I307" s="139"/>
      <c r="J307" s="139"/>
      <c r="M307" s="45"/>
      <c r="N307" s="45"/>
    </row>
    <row r="308" spans="1:14" ht="12.75">
      <c r="A308" s="124">
        <v>472811</v>
      </c>
      <c r="B308" s="46"/>
      <c r="C308" s="14" t="s">
        <v>54</v>
      </c>
      <c r="D308" s="47"/>
      <c r="E308" s="47"/>
      <c r="F308" s="90">
        <v>0</v>
      </c>
      <c r="G308" s="29"/>
      <c r="H308" s="29"/>
      <c r="I308" s="139"/>
      <c r="J308" s="139"/>
      <c r="M308" s="45"/>
      <c r="N308" s="45"/>
    </row>
    <row r="309" spans="1:14" s="2" customFormat="1" ht="12.75">
      <c r="A309" s="119">
        <v>480000</v>
      </c>
      <c r="B309" s="10"/>
      <c r="C309" s="11" t="s">
        <v>77</v>
      </c>
      <c r="D309" s="28">
        <f>SUM(D310+D318+D326+D329)</f>
        <v>0</v>
      </c>
      <c r="E309" s="28">
        <f>SUM(E310+E318+E326+E329)</f>
        <v>0</v>
      </c>
      <c r="F309" s="81">
        <f>SUM(D309+E309)</f>
        <v>0</v>
      </c>
      <c r="G309" s="7"/>
      <c r="H309" s="7"/>
      <c r="I309" s="14"/>
      <c r="J309" s="14"/>
      <c r="M309" s="45"/>
      <c r="N309" s="45"/>
    </row>
    <row r="310" spans="1:14" s="2" customFormat="1" ht="12.75">
      <c r="A310" s="120">
        <v>481000</v>
      </c>
      <c r="B310" s="3"/>
      <c r="C310" s="4" t="s">
        <v>55</v>
      </c>
      <c r="D310" s="26">
        <f>D311</f>
        <v>0</v>
      </c>
      <c r="E310" s="26">
        <f>E311</f>
        <v>0</v>
      </c>
      <c r="F310" s="88">
        <f t="shared" si="5"/>
        <v>0</v>
      </c>
      <c r="G310" s="7"/>
      <c r="H310" s="7"/>
      <c r="I310" s="14"/>
      <c r="J310" s="14"/>
      <c r="M310" s="45"/>
      <c r="N310" s="45"/>
    </row>
    <row r="311" spans="1:14" s="2" customFormat="1" ht="12.75">
      <c r="A311" s="121">
        <v>481900</v>
      </c>
      <c r="B311" s="12"/>
      <c r="C311" s="13" t="s">
        <v>56</v>
      </c>
      <c r="D311" s="27">
        <f>SUM(D312:D317)</f>
        <v>0</v>
      </c>
      <c r="E311" s="27">
        <f>SUM(E312:E317)</f>
        <v>0</v>
      </c>
      <c r="F311" s="89">
        <f t="shared" si="5"/>
        <v>0</v>
      </c>
      <c r="G311" s="7"/>
      <c r="H311" s="7"/>
      <c r="I311" s="14"/>
      <c r="J311" s="14"/>
      <c r="M311" s="45"/>
      <c r="N311" s="45"/>
    </row>
    <row r="312" spans="1:14" s="2" customFormat="1" ht="12.75">
      <c r="A312" s="124">
        <v>481931</v>
      </c>
      <c r="B312" s="15"/>
      <c r="C312" s="14" t="s">
        <v>265</v>
      </c>
      <c r="D312" s="47"/>
      <c r="E312" s="47"/>
      <c r="F312" s="109"/>
      <c r="G312" s="7"/>
      <c r="H312" s="7"/>
      <c r="I312" s="14"/>
      <c r="J312" s="14"/>
      <c r="M312" s="45"/>
      <c r="N312" s="45"/>
    </row>
    <row r="313" spans="1:14" s="2" customFormat="1" ht="12.75">
      <c r="A313" s="124">
        <v>481941</v>
      </c>
      <c r="B313" s="15"/>
      <c r="C313" s="14" t="s">
        <v>266</v>
      </c>
      <c r="D313" s="47"/>
      <c r="E313" s="47"/>
      <c r="F313" s="109"/>
      <c r="G313" s="7"/>
      <c r="H313" s="7"/>
      <c r="I313" s="14"/>
      <c r="J313" s="14"/>
      <c r="M313" s="45"/>
      <c r="N313" s="45"/>
    </row>
    <row r="314" spans="1:14" s="2" customFormat="1" ht="12.75">
      <c r="A314" s="124">
        <v>481942</v>
      </c>
      <c r="B314" s="15"/>
      <c r="C314" s="14" t="s">
        <v>267</v>
      </c>
      <c r="D314" s="47"/>
      <c r="E314" s="47"/>
      <c r="F314" s="109"/>
      <c r="G314" s="7"/>
      <c r="H314" s="7"/>
      <c r="I314" s="14"/>
      <c r="J314" s="14"/>
      <c r="M314" s="45"/>
      <c r="N314" s="45"/>
    </row>
    <row r="315" spans="1:14" s="2" customFormat="1" ht="12.75">
      <c r="A315" s="124">
        <v>481961</v>
      </c>
      <c r="B315" s="15"/>
      <c r="C315" s="14" t="s">
        <v>268</v>
      </c>
      <c r="D315" s="47"/>
      <c r="E315" s="47"/>
      <c r="F315" s="109"/>
      <c r="G315" s="7"/>
      <c r="H315" s="7"/>
      <c r="I315" s="14"/>
      <c r="J315" s="14"/>
      <c r="M315" s="45"/>
      <c r="N315" s="45"/>
    </row>
    <row r="316" spans="1:14" s="2" customFormat="1" ht="12.75">
      <c r="A316" s="124">
        <v>481962</v>
      </c>
      <c r="B316" s="15"/>
      <c r="C316" s="14" t="s">
        <v>269</v>
      </c>
      <c r="D316" s="47"/>
      <c r="E316" s="47"/>
      <c r="F316" s="109"/>
      <c r="G316" s="7"/>
      <c r="H316" s="7"/>
      <c r="I316" s="14"/>
      <c r="J316" s="14"/>
      <c r="M316" s="45"/>
      <c r="N316" s="45"/>
    </row>
    <row r="317" spans="1:14" s="2" customFormat="1" ht="12.75">
      <c r="A317" s="124">
        <v>481991</v>
      </c>
      <c r="B317" s="15"/>
      <c r="C317" s="14" t="s">
        <v>56</v>
      </c>
      <c r="D317" s="47"/>
      <c r="E317" s="47"/>
      <c r="F317" s="109"/>
      <c r="G317" s="7"/>
      <c r="H317" s="7"/>
      <c r="I317" s="14"/>
      <c r="J317" s="14"/>
      <c r="M317" s="45"/>
      <c r="N317" s="45"/>
    </row>
    <row r="318" spans="1:14" s="2" customFormat="1" ht="12.75">
      <c r="A318" s="120">
        <v>482000</v>
      </c>
      <c r="B318" s="3"/>
      <c r="C318" s="4" t="s">
        <v>78</v>
      </c>
      <c r="D318" s="26">
        <f>SUM(D323+D319)</f>
        <v>0</v>
      </c>
      <c r="E318" s="26">
        <f>SUM(E323+E319)</f>
        <v>0</v>
      </c>
      <c r="F318" s="88">
        <f t="shared" si="5"/>
        <v>0</v>
      </c>
      <c r="G318" s="7"/>
      <c r="H318" s="7"/>
      <c r="I318" s="14"/>
      <c r="J318" s="14"/>
      <c r="M318" s="45"/>
      <c r="N318" s="45"/>
    </row>
    <row r="319" spans="1:14" s="2" customFormat="1" ht="12.75">
      <c r="A319" s="121">
        <v>482100</v>
      </c>
      <c r="B319" s="12"/>
      <c r="C319" s="13" t="s">
        <v>57</v>
      </c>
      <c r="D319" s="27">
        <f>SUM(D320:D322)</f>
        <v>0</v>
      </c>
      <c r="E319" s="27">
        <f>SUM(E320:E322)</f>
        <v>0</v>
      </c>
      <c r="F319" s="89">
        <f t="shared" si="5"/>
        <v>0</v>
      </c>
      <c r="G319" s="7"/>
      <c r="H319" s="7"/>
      <c r="I319" s="14"/>
      <c r="J319" s="14"/>
      <c r="M319" s="45"/>
      <c r="N319" s="45"/>
    </row>
    <row r="320" spans="1:14" s="2" customFormat="1" ht="12.75">
      <c r="A320" s="122">
        <v>482111</v>
      </c>
      <c r="B320" s="6"/>
      <c r="C320" s="7" t="s">
        <v>181</v>
      </c>
      <c r="D320" s="24"/>
      <c r="E320" s="24"/>
      <c r="F320" s="90">
        <f t="shared" si="5"/>
        <v>0</v>
      </c>
      <c r="G320" s="7"/>
      <c r="H320" s="7"/>
      <c r="I320" s="14"/>
      <c r="J320" s="14"/>
      <c r="M320" s="45"/>
      <c r="N320" s="45"/>
    </row>
    <row r="321" spans="1:14" s="2" customFormat="1" ht="12.75">
      <c r="A321" s="122">
        <v>482131</v>
      </c>
      <c r="B321" s="6"/>
      <c r="C321" s="7" t="s">
        <v>182</v>
      </c>
      <c r="D321" s="24"/>
      <c r="E321" s="24"/>
      <c r="F321" s="90">
        <f t="shared" si="5"/>
        <v>0</v>
      </c>
      <c r="G321" s="7"/>
      <c r="H321" s="7"/>
      <c r="I321" s="14"/>
      <c r="J321" s="14"/>
      <c r="M321" s="45"/>
      <c r="N321" s="45"/>
    </row>
    <row r="322" spans="1:14" s="2" customFormat="1" ht="12.75">
      <c r="A322" s="122">
        <v>482191</v>
      </c>
      <c r="B322" s="6"/>
      <c r="C322" s="7" t="s">
        <v>57</v>
      </c>
      <c r="D322" s="24"/>
      <c r="E322" s="24"/>
      <c r="F322" s="90">
        <f t="shared" si="5"/>
        <v>0</v>
      </c>
      <c r="G322" s="7"/>
      <c r="H322" s="7"/>
      <c r="I322" s="14"/>
      <c r="J322" s="14"/>
      <c r="M322" s="45"/>
      <c r="N322" s="45"/>
    </row>
    <row r="323" spans="1:14" s="2" customFormat="1" ht="12.75">
      <c r="A323" s="121">
        <v>482200</v>
      </c>
      <c r="B323" s="12"/>
      <c r="C323" s="13" t="s">
        <v>58</v>
      </c>
      <c r="D323" s="27">
        <f>SUM(D324:D325)</f>
        <v>0</v>
      </c>
      <c r="E323" s="27">
        <f>SUM(E324:E325)</f>
        <v>0</v>
      </c>
      <c r="F323" s="89">
        <f t="shared" si="5"/>
        <v>0</v>
      </c>
      <c r="G323" s="7"/>
      <c r="H323" s="7"/>
      <c r="I323" s="14"/>
      <c r="J323" s="14"/>
      <c r="M323" s="45"/>
      <c r="N323" s="45"/>
    </row>
    <row r="324" spans="1:14" s="2" customFormat="1" ht="12.75">
      <c r="A324" s="122">
        <v>482211</v>
      </c>
      <c r="B324" s="6"/>
      <c r="C324" s="7" t="s">
        <v>183</v>
      </c>
      <c r="D324" s="24"/>
      <c r="E324" s="24"/>
      <c r="F324" s="90">
        <f t="shared" si="5"/>
        <v>0</v>
      </c>
      <c r="G324" s="7"/>
      <c r="H324" s="7"/>
      <c r="I324" s="14"/>
      <c r="J324" s="14"/>
      <c r="M324" s="45"/>
      <c r="N324" s="45"/>
    </row>
    <row r="325" spans="1:14" s="2" customFormat="1" ht="12.75">
      <c r="A325" s="122">
        <v>482251</v>
      </c>
      <c r="B325" s="6"/>
      <c r="C325" s="7" t="s">
        <v>184</v>
      </c>
      <c r="D325" s="24"/>
      <c r="E325" s="24"/>
      <c r="F325" s="90">
        <f t="shared" si="5"/>
        <v>0</v>
      </c>
      <c r="G325" s="7"/>
      <c r="H325" s="7"/>
      <c r="I325" s="14"/>
      <c r="J325" s="14"/>
      <c r="M325" s="45"/>
      <c r="N325" s="45"/>
    </row>
    <row r="326" spans="1:14" s="2" customFormat="1" ht="12.75">
      <c r="A326" s="120">
        <v>483000</v>
      </c>
      <c r="B326" s="3"/>
      <c r="C326" s="4" t="s">
        <v>79</v>
      </c>
      <c r="D326" s="26">
        <f>SUM(D327)</f>
        <v>0</v>
      </c>
      <c r="E326" s="26">
        <f>SUM(E327)</f>
        <v>0</v>
      </c>
      <c r="F326" s="88">
        <f t="shared" si="5"/>
        <v>0</v>
      </c>
      <c r="G326" s="7"/>
      <c r="H326" s="7"/>
      <c r="I326" s="14"/>
      <c r="J326" s="14"/>
      <c r="M326" s="45"/>
      <c r="N326" s="45"/>
    </row>
    <row r="327" spans="1:14" s="2" customFormat="1" ht="12.75">
      <c r="A327" s="121">
        <v>483100</v>
      </c>
      <c r="B327" s="12"/>
      <c r="C327" s="13" t="s">
        <v>79</v>
      </c>
      <c r="D327" s="27">
        <f>SUM(D328)</f>
        <v>0</v>
      </c>
      <c r="E327" s="27">
        <f>SUM(E328)</f>
        <v>0</v>
      </c>
      <c r="F327" s="89">
        <f t="shared" si="5"/>
        <v>0</v>
      </c>
      <c r="G327" s="7"/>
      <c r="H327" s="7"/>
      <c r="I327" s="14"/>
      <c r="J327" s="14"/>
      <c r="M327" s="45"/>
      <c r="N327" s="45"/>
    </row>
    <row r="328" spans="1:14" s="2" customFormat="1" ht="12.75">
      <c r="A328" s="122">
        <v>483111</v>
      </c>
      <c r="B328" s="6"/>
      <c r="C328" s="7" t="s">
        <v>79</v>
      </c>
      <c r="D328" s="24"/>
      <c r="E328" s="24"/>
      <c r="F328" s="90">
        <f t="shared" si="5"/>
        <v>0</v>
      </c>
      <c r="G328" s="7"/>
      <c r="H328" s="7"/>
      <c r="I328" s="14"/>
      <c r="J328" s="14"/>
      <c r="M328" s="45"/>
      <c r="N328" s="45"/>
    </row>
    <row r="329" spans="1:14" s="2" customFormat="1" ht="25.5">
      <c r="A329" s="120">
        <v>485000</v>
      </c>
      <c r="B329" s="3"/>
      <c r="C329" s="4" t="s">
        <v>270</v>
      </c>
      <c r="D329" s="26">
        <f>D330</f>
        <v>0</v>
      </c>
      <c r="E329" s="26">
        <f>E330</f>
        <v>0</v>
      </c>
      <c r="F329" s="88">
        <f t="shared" si="5"/>
        <v>0</v>
      </c>
      <c r="G329" s="7"/>
      <c r="H329" s="7"/>
      <c r="I329" s="14"/>
      <c r="J329" s="14"/>
      <c r="M329" s="45"/>
      <c r="N329" s="45"/>
    </row>
    <row r="330" spans="1:14" s="2" customFormat="1" ht="25.5">
      <c r="A330" s="121">
        <v>485100</v>
      </c>
      <c r="B330" s="12"/>
      <c r="C330" s="13" t="s">
        <v>270</v>
      </c>
      <c r="D330" s="27">
        <f>D331</f>
        <v>0</v>
      </c>
      <c r="E330" s="27">
        <f>E331</f>
        <v>0</v>
      </c>
      <c r="F330" s="89">
        <f t="shared" si="5"/>
        <v>0</v>
      </c>
      <c r="G330" s="7"/>
      <c r="H330" s="7"/>
      <c r="I330" s="14"/>
      <c r="J330" s="14"/>
      <c r="M330" s="45"/>
      <c r="N330" s="45"/>
    </row>
    <row r="331" spans="1:14" s="2" customFormat="1" ht="12.75">
      <c r="A331" s="122">
        <v>485119</v>
      </c>
      <c r="B331" s="6"/>
      <c r="C331" s="67" t="s">
        <v>271</v>
      </c>
      <c r="D331" s="24"/>
      <c r="E331" s="24"/>
      <c r="F331" s="90">
        <f t="shared" si="5"/>
        <v>0</v>
      </c>
      <c r="G331" s="7"/>
      <c r="H331" s="7"/>
      <c r="I331" s="14"/>
      <c r="J331" s="14"/>
      <c r="M331" s="45"/>
      <c r="N331" s="45"/>
    </row>
    <row r="332" spans="1:14" s="2" customFormat="1" ht="12.75">
      <c r="A332" s="119">
        <v>510000</v>
      </c>
      <c r="B332" s="10"/>
      <c r="C332" s="11" t="s">
        <v>80</v>
      </c>
      <c r="D332" s="28">
        <f>SUM(D333+D352+D371)</f>
        <v>0</v>
      </c>
      <c r="E332" s="28">
        <f>SUM(E333+E352+E371)</f>
        <v>0</v>
      </c>
      <c r="F332" s="81">
        <f t="shared" si="5"/>
        <v>0</v>
      </c>
      <c r="G332" s="7"/>
      <c r="H332" s="7"/>
      <c r="I332" s="14"/>
      <c r="J332" s="14"/>
      <c r="M332" s="45"/>
      <c r="N332" s="45"/>
    </row>
    <row r="333" spans="1:14" s="2" customFormat="1" ht="12.75">
      <c r="A333" s="120">
        <v>511000</v>
      </c>
      <c r="B333" s="3"/>
      <c r="C333" s="4" t="s">
        <v>40</v>
      </c>
      <c r="D333" s="26">
        <f>SUM(D347+D334+D336+D342)</f>
        <v>0</v>
      </c>
      <c r="E333" s="26">
        <f>SUM(E347+E334+E336+E342)</f>
        <v>0</v>
      </c>
      <c r="F333" s="88">
        <f t="shared" si="5"/>
        <v>0</v>
      </c>
      <c r="G333" s="7"/>
      <c r="H333" s="7"/>
      <c r="I333" s="14"/>
      <c r="J333" s="14"/>
      <c r="M333" s="45"/>
      <c r="N333" s="45"/>
    </row>
    <row r="334" spans="1:14" s="2" customFormat="1" ht="12.75">
      <c r="A334" s="121">
        <v>511100</v>
      </c>
      <c r="B334" s="12"/>
      <c r="C334" s="13" t="s">
        <v>63</v>
      </c>
      <c r="D334" s="27">
        <f>D335</f>
        <v>0</v>
      </c>
      <c r="E334" s="27">
        <f>E335</f>
        <v>0</v>
      </c>
      <c r="F334" s="89">
        <f t="shared" si="5"/>
        <v>0</v>
      </c>
      <c r="G334" s="7"/>
      <c r="H334" s="7"/>
      <c r="I334" s="14"/>
      <c r="J334" s="14"/>
      <c r="M334" s="45"/>
      <c r="N334" s="45"/>
    </row>
    <row r="335" spans="1:14" s="2" customFormat="1" ht="12.75">
      <c r="A335" s="124">
        <v>511112</v>
      </c>
      <c r="B335" s="15"/>
      <c r="C335" s="14" t="s">
        <v>272</v>
      </c>
      <c r="D335" s="47"/>
      <c r="E335" s="47"/>
      <c r="F335" s="90">
        <f t="shared" si="5"/>
        <v>0</v>
      </c>
      <c r="G335" s="7"/>
      <c r="H335" s="7"/>
      <c r="I335" s="14"/>
      <c r="J335" s="14"/>
      <c r="M335" s="45"/>
      <c r="N335" s="45"/>
    </row>
    <row r="336" spans="1:14" s="2" customFormat="1" ht="12.75">
      <c r="A336" s="121">
        <v>511200</v>
      </c>
      <c r="B336" s="12"/>
      <c r="C336" s="13" t="s">
        <v>64</v>
      </c>
      <c r="D336" s="27">
        <f>SUM(D337:D341)</f>
        <v>0</v>
      </c>
      <c r="E336" s="27">
        <f>SUM(E337:E341)</f>
        <v>0</v>
      </c>
      <c r="F336" s="89">
        <f t="shared" si="5"/>
        <v>0</v>
      </c>
      <c r="G336" s="7"/>
      <c r="H336" s="7"/>
      <c r="I336" s="14"/>
      <c r="J336" s="14"/>
      <c r="M336" s="45"/>
      <c r="N336" s="45"/>
    </row>
    <row r="337" spans="1:14" s="2" customFormat="1" ht="12.75">
      <c r="A337" s="124">
        <v>511211</v>
      </c>
      <c r="B337" s="15"/>
      <c r="C337" s="14" t="s">
        <v>273</v>
      </c>
      <c r="D337" s="47"/>
      <c r="E337" s="47"/>
      <c r="F337" s="90">
        <f t="shared" si="5"/>
        <v>0</v>
      </c>
      <c r="G337" s="7"/>
      <c r="H337" s="7"/>
      <c r="I337" s="14"/>
      <c r="J337" s="14"/>
      <c r="M337" s="45"/>
      <c r="N337" s="45"/>
    </row>
    <row r="338" spans="1:14" s="2" customFormat="1" ht="12.75">
      <c r="A338" s="124">
        <v>511212</v>
      </c>
      <c r="B338" s="15"/>
      <c r="C338" s="14" t="s">
        <v>274</v>
      </c>
      <c r="D338" s="47"/>
      <c r="E338" s="47"/>
      <c r="F338" s="90">
        <f t="shared" si="5"/>
        <v>0</v>
      </c>
      <c r="G338" s="7"/>
      <c r="H338" s="7"/>
      <c r="I338" s="14"/>
      <c r="J338" s="14"/>
      <c r="M338" s="45"/>
      <c r="N338" s="45"/>
    </row>
    <row r="339" spans="1:14" s="2" customFormat="1" ht="12.75">
      <c r="A339" s="124">
        <v>511222</v>
      </c>
      <c r="B339" s="15"/>
      <c r="C339" s="14" t="s">
        <v>275</v>
      </c>
      <c r="D339" s="47"/>
      <c r="E339" s="47"/>
      <c r="F339" s="90">
        <f t="shared" si="5"/>
        <v>0</v>
      </c>
      <c r="G339" s="7"/>
      <c r="H339" s="7"/>
      <c r="I339" s="14"/>
      <c r="J339" s="14"/>
      <c r="M339" s="45"/>
      <c r="N339" s="45"/>
    </row>
    <row r="340" spans="1:14" s="2" customFormat="1" ht="12.75">
      <c r="A340" s="124">
        <v>511223</v>
      </c>
      <c r="B340" s="15"/>
      <c r="C340" s="14" t="s">
        <v>276</v>
      </c>
      <c r="D340" s="47"/>
      <c r="E340" s="47"/>
      <c r="F340" s="90">
        <f t="shared" si="5"/>
        <v>0</v>
      </c>
      <c r="G340" s="7"/>
      <c r="H340" s="7"/>
      <c r="I340" s="14"/>
      <c r="J340" s="14"/>
      <c r="M340" s="45"/>
      <c r="N340" s="45"/>
    </row>
    <row r="341" spans="1:14" s="2" customFormat="1" ht="12.75">
      <c r="A341" s="124">
        <v>511292</v>
      </c>
      <c r="B341" s="15"/>
      <c r="C341" s="14" t="s">
        <v>277</v>
      </c>
      <c r="D341" s="47"/>
      <c r="E341" s="47"/>
      <c r="F341" s="90">
        <f t="shared" si="5"/>
        <v>0</v>
      </c>
      <c r="G341" s="7"/>
      <c r="H341" s="7"/>
      <c r="I341" s="14"/>
      <c r="J341" s="14"/>
      <c r="M341" s="45"/>
      <c r="N341" s="45"/>
    </row>
    <row r="342" spans="1:14" s="2" customFormat="1" ht="12.75">
      <c r="A342" s="121">
        <v>511300</v>
      </c>
      <c r="B342" s="12"/>
      <c r="C342" s="13" t="s">
        <v>65</v>
      </c>
      <c r="D342" s="27">
        <f>SUM(D343:D346)</f>
        <v>0</v>
      </c>
      <c r="E342" s="27">
        <f>SUM(E343:E346)</f>
        <v>0</v>
      </c>
      <c r="F342" s="89">
        <f t="shared" si="5"/>
        <v>0</v>
      </c>
      <c r="G342" s="7"/>
      <c r="H342" s="7"/>
      <c r="I342" s="14"/>
      <c r="J342" s="14"/>
      <c r="M342" s="45"/>
      <c r="N342" s="45"/>
    </row>
    <row r="343" spans="1:14" s="2" customFormat="1" ht="12.75">
      <c r="A343" s="124">
        <v>511321</v>
      </c>
      <c r="B343" s="15"/>
      <c r="C343" s="14" t="s">
        <v>278</v>
      </c>
      <c r="D343" s="47"/>
      <c r="E343" s="47"/>
      <c r="F343" s="90">
        <f t="shared" si="5"/>
        <v>0</v>
      </c>
      <c r="G343" s="7"/>
      <c r="H343" s="7"/>
      <c r="I343" s="14"/>
      <c r="J343" s="14"/>
      <c r="M343" s="45"/>
      <c r="N343" s="45"/>
    </row>
    <row r="344" spans="1:14" s="2" customFormat="1" ht="12.75">
      <c r="A344" s="124">
        <v>511323</v>
      </c>
      <c r="B344" s="15"/>
      <c r="C344" s="14" t="s">
        <v>279</v>
      </c>
      <c r="D344" s="47"/>
      <c r="E344" s="47"/>
      <c r="F344" s="90">
        <f t="shared" si="5"/>
        <v>0</v>
      </c>
      <c r="G344" s="7"/>
      <c r="H344" s="7"/>
      <c r="I344" s="14"/>
      <c r="J344" s="14"/>
      <c r="M344" s="45"/>
      <c r="N344" s="45"/>
    </row>
    <row r="345" spans="1:14" ht="25.5">
      <c r="A345" s="125">
        <v>511331</v>
      </c>
      <c r="B345" s="16"/>
      <c r="C345" s="14" t="s">
        <v>280</v>
      </c>
      <c r="D345" s="24"/>
      <c r="E345" s="24"/>
      <c r="F345" s="90">
        <f t="shared" si="5"/>
        <v>0</v>
      </c>
      <c r="G345" s="29"/>
      <c r="H345" s="29"/>
      <c r="I345" s="139"/>
      <c r="J345" s="139"/>
      <c r="M345" s="45"/>
      <c r="N345" s="45"/>
    </row>
    <row r="346" spans="1:14" ht="12.75">
      <c r="A346" s="125">
        <v>511341</v>
      </c>
      <c r="B346" s="16"/>
      <c r="C346" s="29" t="s">
        <v>281</v>
      </c>
      <c r="D346" s="24"/>
      <c r="E346" s="24"/>
      <c r="F346" s="90">
        <f t="shared" si="5"/>
        <v>0</v>
      </c>
      <c r="G346" s="29"/>
      <c r="H346" s="29"/>
      <c r="I346" s="139"/>
      <c r="J346" s="139"/>
      <c r="M346" s="45"/>
      <c r="N346" s="45"/>
    </row>
    <row r="347" spans="1:14" s="2" customFormat="1" ht="12.75">
      <c r="A347" s="121">
        <v>511400</v>
      </c>
      <c r="B347" s="12"/>
      <c r="C347" s="13" t="s">
        <v>185</v>
      </c>
      <c r="D347" s="27">
        <f>SUM(D348:D351)</f>
        <v>0</v>
      </c>
      <c r="E347" s="27">
        <f>SUM(E348:E351)</f>
        <v>0</v>
      </c>
      <c r="F347" s="89">
        <f t="shared" si="5"/>
        <v>0</v>
      </c>
      <c r="G347" s="7"/>
      <c r="H347" s="7"/>
      <c r="I347" s="14"/>
      <c r="J347" s="14"/>
      <c r="M347" s="45"/>
      <c r="N347" s="45"/>
    </row>
    <row r="348" spans="1:14" s="2" customFormat="1" ht="12.75">
      <c r="A348" s="122">
        <v>511411</v>
      </c>
      <c r="B348" s="6"/>
      <c r="C348" s="7" t="s">
        <v>282</v>
      </c>
      <c r="D348" s="24"/>
      <c r="E348" s="24"/>
      <c r="F348" s="90">
        <f>SUM(D348+E348)</f>
        <v>0</v>
      </c>
      <c r="G348" s="7"/>
      <c r="H348" s="7"/>
      <c r="I348" s="14"/>
      <c r="J348" s="14"/>
      <c r="M348" s="45"/>
      <c r="N348" s="45"/>
    </row>
    <row r="349" spans="1:14" ht="12.75">
      <c r="A349" s="125">
        <v>511431</v>
      </c>
      <c r="B349" s="16"/>
      <c r="C349" s="29" t="s">
        <v>283</v>
      </c>
      <c r="D349" s="24"/>
      <c r="E349" s="24"/>
      <c r="F349" s="90">
        <f>SUM(D349+E349)</f>
        <v>0</v>
      </c>
      <c r="G349" s="29"/>
      <c r="H349" s="29"/>
      <c r="I349" s="139"/>
      <c r="J349" s="139"/>
      <c r="M349" s="45"/>
      <c r="N349" s="45"/>
    </row>
    <row r="350" spans="1:14" s="2" customFormat="1" ht="12.75">
      <c r="A350" s="122">
        <v>511441</v>
      </c>
      <c r="B350" s="6"/>
      <c r="C350" s="7" t="s">
        <v>284</v>
      </c>
      <c r="D350" s="24"/>
      <c r="E350" s="24"/>
      <c r="F350" s="90">
        <f>SUM(D350+E350)</f>
        <v>0</v>
      </c>
      <c r="G350" s="7"/>
      <c r="H350" s="7"/>
      <c r="I350" s="14"/>
      <c r="J350" s="14"/>
      <c r="M350" s="45"/>
      <c r="N350" s="45"/>
    </row>
    <row r="351" spans="1:14" ht="12.75">
      <c r="A351" s="125">
        <v>511451</v>
      </c>
      <c r="B351" s="16"/>
      <c r="C351" s="29" t="s">
        <v>285</v>
      </c>
      <c r="D351" s="24"/>
      <c r="E351" s="24"/>
      <c r="F351" s="90">
        <f>SUM(D351+E351)</f>
        <v>0</v>
      </c>
      <c r="G351" s="29"/>
      <c r="H351" s="29"/>
      <c r="I351" s="139"/>
      <c r="J351" s="139"/>
      <c r="M351" s="45"/>
      <c r="N351" s="45"/>
    </row>
    <row r="352" spans="1:14" s="2" customFormat="1" ht="12.75">
      <c r="A352" s="120">
        <v>512000</v>
      </c>
      <c r="B352" s="3"/>
      <c r="C352" s="4" t="s">
        <v>41</v>
      </c>
      <c r="D352" s="26">
        <f>SUM(D353+D355+D368)</f>
        <v>0</v>
      </c>
      <c r="E352" s="26">
        <f>SUM(E353+E355+E368)</f>
        <v>0</v>
      </c>
      <c r="F352" s="88">
        <f aca="true" t="shared" si="6" ref="F352:F378">SUM(D352+E352)</f>
        <v>0</v>
      </c>
      <c r="G352" s="7"/>
      <c r="H352" s="7"/>
      <c r="I352" s="14"/>
      <c r="J352" s="14"/>
      <c r="M352" s="45"/>
      <c r="N352" s="45"/>
    </row>
    <row r="353" spans="1:14" s="2" customFormat="1" ht="12.75">
      <c r="A353" s="121">
        <v>512100</v>
      </c>
      <c r="B353" s="12"/>
      <c r="C353" s="13" t="s">
        <v>66</v>
      </c>
      <c r="D353" s="27">
        <f>SUM(D354)</f>
        <v>0</v>
      </c>
      <c r="E353" s="27">
        <f>SUM(E354)</f>
        <v>0</v>
      </c>
      <c r="F353" s="89">
        <f t="shared" si="6"/>
        <v>0</v>
      </c>
      <c r="G353" s="7"/>
      <c r="H353" s="7"/>
      <c r="I353" s="14"/>
      <c r="J353" s="14"/>
      <c r="M353" s="45"/>
      <c r="N353" s="45"/>
    </row>
    <row r="354" spans="1:14" s="2" customFormat="1" ht="12.75">
      <c r="A354" s="122">
        <v>512111</v>
      </c>
      <c r="B354" s="6"/>
      <c r="C354" s="7" t="s">
        <v>186</v>
      </c>
      <c r="D354" s="24"/>
      <c r="E354" s="24"/>
      <c r="F354" s="90">
        <f t="shared" si="6"/>
        <v>0</v>
      </c>
      <c r="G354" s="7"/>
      <c r="H354" s="7"/>
      <c r="I354" s="14"/>
      <c r="J354" s="14"/>
      <c r="M354" s="45"/>
      <c r="N354" s="45"/>
    </row>
    <row r="355" spans="1:14" s="2" customFormat="1" ht="12.75">
      <c r="A355" s="121">
        <v>512200</v>
      </c>
      <c r="B355" s="12"/>
      <c r="C355" s="13" t="s">
        <v>67</v>
      </c>
      <c r="D355" s="27">
        <f>SUM(D356:D367)</f>
        <v>0</v>
      </c>
      <c r="E355" s="27">
        <f>SUM(E356:E366)</f>
        <v>0</v>
      </c>
      <c r="F355" s="89">
        <f t="shared" si="6"/>
        <v>0</v>
      </c>
      <c r="G355" s="7"/>
      <c r="H355" s="7"/>
      <c r="I355" s="14"/>
      <c r="J355" s="14"/>
      <c r="M355" s="45"/>
      <c r="N355" s="45"/>
    </row>
    <row r="356" spans="1:14" s="2" customFormat="1" ht="12.75">
      <c r="A356" s="122">
        <v>512211</v>
      </c>
      <c r="B356" s="6"/>
      <c r="C356" s="7" t="s">
        <v>162</v>
      </c>
      <c r="D356" s="24"/>
      <c r="E356" s="24"/>
      <c r="F356" s="90">
        <f t="shared" si="6"/>
        <v>0</v>
      </c>
      <c r="G356" s="7"/>
      <c r="H356" s="7"/>
      <c r="I356" s="14"/>
      <c r="J356" s="14"/>
      <c r="M356" s="45"/>
      <c r="N356" s="45"/>
    </row>
    <row r="357" spans="1:14" s="2" customFormat="1" ht="12.75">
      <c r="A357" s="122">
        <v>512212</v>
      </c>
      <c r="B357" s="6"/>
      <c r="C357" s="7" t="s">
        <v>187</v>
      </c>
      <c r="D357" s="24"/>
      <c r="E357" s="24"/>
      <c r="F357" s="90">
        <f t="shared" si="6"/>
        <v>0</v>
      </c>
      <c r="G357" s="7"/>
      <c r="H357" s="7"/>
      <c r="I357" s="14"/>
      <c r="J357" s="14"/>
      <c r="M357" s="45"/>
      <c r="N357" s="45"/>
    </row>
    <row r="358" spans="1:14" s="2" customFormat="1" ht="12.75">
      <c r="A358" s="122">
        <v>512221</v>
      </c>
      <c r="B358" s="6"/>
      <c r="C358" s="7" t="s">
        <v>163</v>
      </c>
      <c r="D358" s="24"/>
      <c r="E358" s="24"/>
      <c r="F358" s="90">
        <f t="shared" si="6"/>
        <v>0</v>
      </c>
      <c r="G358" s="7"/>
      <c r="H358" s="7"/>
      <c r="I358" s="14"/>
      <c r="J358" s="14"/>
      <c r="M358" s="45"/>
      <c r="N358" s="45"/>
    </row>
    <row r="359" spans="1:14" s="2" customFormat="1" ht="12.75">
      <c r="A359" s="122">
        <v>512222</v>
      </c>
      <c r="B359" s="6"/>
      <c r="C359" s="7" t="s">
        <v>188</v>
      </c>
      <c r="D359" s="24"/>
      <c r="E359" s="24"/>
      <c r="F359" s="90">
        <f t="shared" si="6"/>
        <v>0</v>
      </c>
      <c r="G359" s="7"/>
      <c r="H359" s="7"/>
      <c r="I359" s="14"/>
      <c r="J359" s="14"/>
      <c r="M359" s="45"/>
      <c r="N359" s="45"/>
    </row>
    <row r="360" spans="1:14" s="2" customFormat="1" ht="12.75">
      <c r="A360" s="122">
        <v>512223</v>
      </c>
      <c r="B360" s="6"/>
      <c r="C360" s="7" t="s">
        <v>286</v>
      </c>
      <c r="D360" s="24"/>
      <c r="E360" s="24"/>
      <c r="F360" s="90">
        <f t="shared" si="6"/>
        <v>0</v>
      </c>
      <c r="G360" s="7"/>
      <c r="H360" s="7"/>
      <c r="I360" s="14"/>
      <c r="J360" s="14"/>
      <c r="M360" s="45"/>
      <c r="N360" s="45"/>
    </row>
    <row r="361" spans="1:14" s="2" customFormat="1" ht="12.75">
      <c r="A361" s="122">
        <v>512231</v>
      </c>
      <c r="B361" s="6"/>
      <c r="C361" s="7" t="s">
        <v>189</v>
      </c>
      <c r="D361" s="24"/>
      <c r="E361" s="24"/>
      <c r="F361" s="90">
        <f t="shared" si="6"/>
        <v>0</v>
      </c>
      <c r="G361" s="7"/>
      <c r="H361" s="7"/>
      <c r="I361" s="14"/>
      <c r="J361" s="14"/>
      <c r="M361" s="45"/>
      <c r="N361" s="45"/>
    </row>
    <row r="362" spans="1:14" s="2" customFormat="1" ht="12.75">
      <c r="A362" s="122">
        <v>512232</v>
      </c>
      <c r="B362" s="6"/>
      <c r="C362" s="7" t="s">
        <v>190</v>
      </c>
      <c r="D362" s="24"/>
      <c r="E362" s="24"/>
      <c r="F362" s="90">
        <f t="shared" si="6"/>
        <v>0</v>
      </c>
      <c r="G362" s="7"/>
      <c r="H362" s="7"/>
      <c r="I362" s="14"/>
      <c r="J362" s="14"/>
      <c r="M362" s="45"/>
      <c r="N362" s="45"/>
    </row>
    <row r="363" spans="1:14" s="2" customFormat="1" ht="12.75">
      <c r="A363" s="122">
        <v>512233</v>
      </c>
      <c r="B363" s="6"/>
      <c r="C363" s="7" t="s">
        <v>191</v>
      </c>
      <c r="D363" s="24"/>
      <c r="E363" s="24"/>
      <c r="F363" s="90">
        <f t="shared" si="6"/>
        <v>0</v>
      </c>
      <c r="G363" s="7"/>
      <c r="H363" s="7"/>
      <c r="I363" s="14"/>
      <c r="J363" s="14"/>
      <c r="M363" s="45"/>
      <c r="N363" s="45"/>
    </row>
    <row r="364" spans="1:14" s="2" customFormat="1" ht="12.75">
      <c r="A364" s="122">
        <v>512241</v>
      </c>
      <c r="B364" s="6"/>
      <c r="C364" s="7" t="s">
        <v>192</v>
      </c>
      <c r="D364" s="24"/>
      <c r="E364" s="24"/>
      <c r="F364" s="90">
        <f t="shared" si="6"/>
        <v>0</v>
      </c>
      <c r="G364" s="7"/>
      <c r="H364" s="7"/>
      <c r="I364" s="14"/>
      <c r="J364" s="14"/>
      <c r="M364" s="45"/>
      <c r="N364" s="45"/>
    </row>
    <row r="365" spans="1:14" s="2" customFormat="1" ht="12.75">
      <c r="A365" s="122">
        <v>512242</v>
      </c>
      <c r="B365" s="6"/>
      <c r="C365" s="7" t="s">
        <v>193</v>
      </c>
      <c r="D365" s="24"/>
      <c r="E365" s="24"/>
      <c r="F365" s="90">
        <f t="shared" si="6"/>
        <v>0</v>
      </c>
      <c r="G365" s="7"/>
      <c r="H365" s="7"/>
      <c r="I365" s="14"/>
      <c r="J365" s="14"/>
      <c r="M365" s="45"/>
      <c r="N365" s="45"/>
    </row>
    <row r="366" spans="1:14" s="2" customFormat="1" ht="12.75">
      <c r="A366" s="122">
        <v>512252</v>
      </c>
      <c r="B366" s="6"/>
      <c r="C366" s="7" t="s">
        <v>287</v>
      </c>
      <c r="D366" s="24"/>
      <c r="E366" s="24"/>
      <c r="F366" s="90">
        <f t="shared" si="6"/>
        <v>0</v>
      </c>
      <c r="G366" s="7"/>
      <c r="H366" s="7"/>
      <c r="I366" s="14"/>
      <c r="J366" s="14"/>
      <c r="M366" s="45"/>
      <c r="N366" s="45"/>
    </row>
    <row r="367" spans="1:14" s="2" customFormat="1" ht="12.75">
      <c r="A367" s="122">
        <v>512631</v>
      </c>
      <c r="B367" s="6"/>
      <c r="C367" s="7" t="s">
        <v>298</v>
      </c>
      <c r="D367" s="24"/>
      <c r="E367" s="24"/>
      <c r="F367" s="90">
        <f>SUM(D367:E367)</f>
        <v>0</v>
      </c>
      <c r="G367" s="7"/>
      <c r="H367" s="7"/>
      <c r="I367" s="14"/>
      <c r="J367" s="14"/>
      <c r="M367" s="45"/>
      <c r="N367" s="45"/>
    </row>
    <row r="368" spans="1:14" s="2" customFormat="1" ht="25.5">
      <c r="A368" s="121">
        <v>512900</v>
      </c>
      <c r="B368" s="12"/>
      <c r="C368" s="13" t="s">
        <v>68</v>
      </c>
      <c r="D368" s="27">
        <f>SUM(D369:D370)</f>
        <v>0</v>
      </c>
      <c r="E368" s="27">
        <f>SUM(E369:E370)</f>
        <v>0</v>
      </c>
      <c r="F368" s="89">
        <f t="shared" si="6"/>
        <v>0</v>
      </c>
      <c r="G368" s="7"/>
      <c r="H368" s="7"/>
      <c r="I368" s="14"/>
      <c r="J368" s="14"/>
      <c r="M368" s="45"/>
      <c r="N368" s="45"/>
    </row>
    <row r="369" spans="1:14" s="2" customFormat="1" ht="12.75">
      <c r="A369" s="122">
        <v>512931</v>
      </c>
      <c r="B369" s="6"/>
      <c r="C369" s="7" t="s">
        <v>288</v>
      </c>
      <c r="D369" s="24"/>
      <c r="E369" s="24"/>
      <c r="F369" s="90">
        <f t="shared" si="6"/>
        <v>0</v>
      </c>
      <c r="G369" s="7"/>
      <c r="H369" s="7"/>
      <c r="I369" s="14"/>
      <c r="J369" s="14"/>
      <c r="M369" s="45"/>
      <c r="N369" s="45"/>
    </row>
    <row r="370" spans="1:14" s="2" customFormat="1" ht="12.75">
      <c r="A370" s="122">
        <v>512932</v>
      </c>
      <c r="B370" s="6"/>
      <c r="C370" s="7" t="s">
        <v>289</v>
      </c>
      <c r="D370" s="24"/>
      <c r="E370" s="24"/>
      <c r="F370" s="90">
        <f t="shared" si="6"/>
        <v>0</v>
      </c>
      <c r="G370" s="7"/>
      <c r="H370" s="7"/>
      <c r="I370" s="14"/>
      <c r="J370" s="14"/>
      <c r="M370" s="45"/>
      <c r="N370" s="45"/>
    </row>
    <row r="371" spans="1:14" s="2" customFormat="1" ht="12.75">
      <c r="A371" s="120">
        <v>515000</v>
      </c>
      <c r="B371" s="3"/>
      <c r="C371" s="4" t="s">
        <v>81</v>
      </c>
      <c r="D371" s="26">
        <f>SUM(D372)</f>
        <v>0</v>
      </c>
      <c r="E371" s="26">
        <f>SUM(E372)</f>
        <v>0</v>
      </c>
      <c r="F371" s="88">
        <f t="shared" si="6"/>
        <v>0</v>
      </c>
      <c r="G371" s="7"/>
      <c r="H371" s="7"/>
      <c r="I371" s="14"/>
      <c r="J371" s="14"/>
      <c r="M371" s="45"/>
      <c r="N371" s="45"/>
    </row>
    <row r="372" spans="1:14" s="2" customFormat="1" ht="12.75">
      <c r="A372" s="121">
        <v>515100</v>
      </c>
      <c r="B372" s="12"/>
      <c r="C372" s="13" t="s">
        <v>81</v>
      </c>
      <c r="D372" s="27">
        <f>SUM(D373:D374)</f>
        <v>0</v>
      </c>
      <c r="E372" s="27">
        <f>SUM(E373:E374)</f>
        <v>0</v>
      </c>
      <c r="F372" s="89">
        <f t="shared" si="6"/>
        <v>0</v>
      </c>
      <c r="G372" s="7"/>
      <c r="H372" s="7"/>
      <c r="I372" s="14"/>
      <c r="J372" s="14"/>
      <c r="M372" s="45"/>
      <c r="N372" s="45"/>
    </row>
    <row r="373" spans="1:14" s="2" customFormat="1" ht="12.75">
      <c r="A373" s="122">
        <v>515122</v>
      </c>
      <c r="B373" s="6"/>
      <c r="C373" s="7" t="s">
        <v>304</v>
      </c>
      <c r="D373" s="24"/>
      <c r="E373" s="24"/>
      <c r="F373" s="90">
        <f t="shared" si="6"/>
        <v>0</v>
      </c>
      <c r="G373" s="7"/>
      <c r="H373" s="7"/>
      <c r="I373" s="14"/>
      <c r="J373" s="14"/>
      <c r="M373" s="45"/>
      <c r="N373" s="45"/>
    </row>
    <row r="374" spans="1:14" s="2" customFormat="1" ht="12.75">
      <c r="A374" s="122">
        <v>515192</v>
      </c>
      <c r="B374" s="6"/>
      <c r="C374" s="7" t="s">
        <v>194</v>
      </c>
      <c r="D374" s="24"/>
      <c r="E374" s="24"/>
      <c r="F374" s="90">
        <f t="shared" si="6"/>
        <v>0</v>
      </c>
      <c r="G374" s="7"/>
      <c r="H374" s="7"/>
      <c r="I374" s="14"/>
      <c r="J374" s="14"/>
      <c r="M374" s="45"/>
      <c r="N374" s="45"/>
    </row>
    <row r="375" spans="1:14" s="2" customFormat="1" ht="12.75">
      <c r="A375" s="119">
        <v>520000</v>
      </c>
      <c r="B375" s="10"/>
      <c r="C375" s="11" t="s">
        <v>290</v>
      </c>
      <c r="D375" s="28">
        <f aca="true" t="shared" si="7" ref="D375:E377">D376</f>
        <v>0</v>
      </c>
      <c r="E375" s="28">
        <f t="shared" si="7"/>
        <v>0</v>
      </c>
      <c r="F375" s="81">
        <f>D375+E375</f>
        <v>0</v>
      </c>
      <c r="G375" s="7"/>
      <c r="H375" s="7"/>
      <c r="I375" s="14"/>
      <c r="J375" s="14"/>
      <c r="M375" s="45"/>
      <c r="N375" s="45"/>
    </row>
    <row r="376" spans="1:14" s="2" customFormat="1" ht="12.75">
      <c r="A376" s="120">
        <v>521000</v>
      </c>
      <c r="B376" s="3"/>
      <c r="C376" s="4" t="s">
        <v>69</v>
      </c>
      <c r="D376" s="26">
        <f t="shared" si="7"/>
        <v>0</v>
      </c>
      <c r="E376" s="26">
        <f t="shared" si="7"/>
        <v>0</v>
      </c>
      <c r="F376" s="88">
        <f t="shared" si="6"/>
        <v>0</v>
      </c>
      <c r="G376" s="7"/>
      <c r="H376" s="7"/>
      <c r="I376" s="14"/>
      <c r="J376" s="14"/>
      <c r="M376" s="45"/>
      <c r="N376" s="45"/>
    </row>
    <row r="377" spans="1:14" s="2" customFormat="1" ht="12.75">
      <c r="A377" s="121">
        <v>521100</v>
      </c>
      <c r="B377" s="12"/>
      <c r="C377" s="13" t="s">
        <v>69</v>
      </c>
      <c r="D377" s="27">
        <f t="shared" si="7"/>
        <v>0</v>
      </c>
      <c r="E377" s="27">
        <f t="shared" si="7"/>
        <v>0</v>
      </c>
      <c r="F377" s="89">
        <f>SUM(D377+E377)</f>
        <v>0</v>
      </c>
      <c r="G377" s="7"/>
      <c r="H377" s="7"/>
      <c r="I377" s="14"/>
      <c r="J377" s="14"/>
      <c r="M377" s="45"/>
      <c r="N377" s="45"/>
    </row>
    <row r="378" spans="1:14" s="2" customFormat="1" ht="12.75">
      <c r="A378" s="122">
        <v>521111</v>
      </c>
      <c r="B378" s="6"/>
      <c r="C378" s="7" t="s">
        <v>69</v>
      </c>
      <c r="D378" s="24"/>
      <c r="E378" s="24"/>
      <c r="F378" s="90">
        <f t="shared" si="6"/>
        <v>0</v>
      </c>
      <c r="G378" s="7"/>
      <c r="H378" s="7"/>
      <c r="I378" s="14"/>
      <c r="J378" s="14"/>
      <c r="M378" s="45"/>
      <c r="N378" s="45"/>
    </row>
    <row r="379" spans="1:14" s="2" customFormat="1" ht="12.75">
      <c r="A379" s="119">
        <v>540000</v>
      </c>
      <c r="B379" s="10"/>
      <c r="C379" s="11" t="s">
        <v>291</v>
      </c>
      <c r="D379" s="28">
        <f aca="true" t="shared" si="8" ref="D379:E381">D380</f>
        <v>0</v>
      </c>
      <c r="E379" s="28">
        <f t="shared" si="8"/>
        <v>0</v>
      </c>
      <c r="F379" s="81">
        <f>D379+E379</f>
        <v>0</v>
      </c>
      <c r="G379" s="7"/>
      <c r="H379" s="7"/>
      <c r="I379" s="14"/>
      <c r="J379" s="14"/>
      <c r="M379" s="45"/>
      <c r="N379" s="45"/>
    </row>
    <row r="380" spans="1:14" s="2" customFormat="1" ht="12.75">
      <c r="A380" s="120">
        <v>541000</v>
      </c>
      <c r="B380" s="3"/>
      <c r="C380" s="4" t="s">
        <v>42</v>
      </c>
      <c r="D380" s="26">
        <f t="shared" si="8"/>
        <v>0</v>
      </c>
      <c r="E380" s="26">
        <f t="shared" si="8"/>
        <v>0</v>
      </c>
      <c r="F380" s="88">
        <f>SUM(D380+E380)</f>
        <v>0</v>
      </c>
      <c r="G380" s="7"/>
      <c r="H380" s="7"/>
      <c r="I380" s="14"/>
      <c r="J380" s="14"/>
      <c r="M380" s="45"/>
      <c r="N380" s="45"/>
    </row>
    <row r="381" spans="1:14" s="2" customFormat="1" ht="12.75">
      <c r="A381" s="121">
        <v>541100</v>
      </c>
      <c r="B381" s="12"/>
      <c r="C381" s="13" t="s">
        <v>42</v>
      </c>
      <c r="D381" s="27">
        <f t="shared" si="8"/>
        <v>0</v>
      </c>
      <c r="E381" s="27">
        <f t="shared" si="8"/>
        <v>0</v>
      </c>
      <c r="F381" s="89">
        <f>SUM(D381+E381)</f>
        <v>0</v>
      </c>
      <c r="G381" s="7"/>
      <c r="H381" s="7"/>
      <c r="I381" s="14"/>
      <c r="J381" s="14"/>
      <c r="M381" s="45"/>
      <c r="N381" s="45"/>
    </row>
    <row r="382" spans="1:14" s="2" customFormat="1" ht="12.75">
      <c r="A382" s="122">
        <v>541112</v>
      </c>
      <c r="B382" s="6"/>
      <c r="C382" s="7" t="s">
        <v>292</v>
      </c>
      <c r="D382" s="24"/>
      <c r="E382" s="24"/>
      <c r="F382" s="90">
        <f>SUM(D382+E382)</f>
        <v>0</v>
      </c>
      <c r="G382" s="7"/>
      <c r="H382" s="7"/>
      <c r="I382" s="14"/>
      <c r="J382" s="14"/>
      <c r="M382" s="45"/>
      <c r="N382" s="45"/>
    </row>
    <row r="383" spans="1:14" s="2" customFormat="1" ht="12.75">
      <c r="A383" s="119">
        <v>610000</v>
      </c>
      <c r="B383" s="10"/>
      <c r="C383" s="11" t="s">
        <v>293</v>
      </c>
      <c r="D383" s="28">
        <f>D384</f>
        <v>0</v>
      </c>
      <c r="E383" s="28">
        <f>E384</f>
        <v>0</v>
      </c>
      <c r="F383" s="81">
        <f>D383+E383</f>
        <v>0</v>
      </c>
      <c r="G383" s="7"/>
      <c r="H383" s="7"/>
      <c r="I383" s="14"/>
      <c r="J383" s="14"/>
      <c r="M383" s="45"/>
      <c r="N383" s="45"/>
    </row>
    <row r="384" spans="1:14" s="2" customFormat="1" ht="12.75">
      <c r="A384" s="120">
        <v>612000</v>
      </c>
      <c r="B384" s="3"/>
      <c r="C384" s="4" t="s">
        <v>59</v>
      </c>
      <c r="D384" s="26">
        <f>D385</f>
        <v>0</v>
      </c>
      <c r="E384" s="26">
        <f>E385</f>
        <v>0</v>
      </c>
      <c r="F384" s="88">
        <f>SUM(D384+E384)</f>
        <v>0</v>
      </c>
      <c r="G384" s="7"/>
      <c r="H384" s="7"/>
      <c r="I384" s="14"/>
      <c r="J384" s="14"/>
      <c r="M384" s="45"/>
      <c r="N384" s="45"/>
    </row>
    <row r="385" spans="1:14" s="2" customFormat="1" ht="12.75">
      <c r="A385" s="121">
        <v>612300</v>
      </c>
      <c r="B385" s="12"/>
      <c r="C385" s="13" t="s">
        <v>60</v>
      </c>
      <c r="D385" s="27">
        <f>SUM(D386:D387)</f>
        <v>0</v>
      </c>
      <c r="E385" s="27">
        <f>SUM(E386:E387)</f>
        <v>0</v>
      </c>
      <c r="F385" s="89">
        <f>SUM(D385+E385)</f>
        <v>0</v>
      </c>
      <c r="G385" s="7"/>
      <c r="H385" s="7"/>
      <c r="I385" s="14"/>
      <c r="J385" s="14"/>
      <c r="M385" s="45"/>
      <c r="N385" s="45"/>
    </row>
    <row r="386" spans="1:14" s="2" customFormat="1" ht="12.75">
      <c r="A386" s="122">
        <v>612331</v>
      </c>
      <c r="B386" s="6"/>
      <c r="C386" s="7" t="s">
        <v>294</v>
      </c>
      <c r="D386" s="24"/>
      <c r="E386" s="24"/>
      <c r="F386" s="90">
        <f>SUM(D386+E386)</f>
        <v>0</v>
      </c>
      <c r="G386" s="7"/>
      <c r="H386" s="7"/>
      <c r="I386" s="14"/>
      <c r="J386" s="14"/>
      <c r="M386" s="45"/>
      <c r="N386" s="45"/>
    </row>
    <row r="387" spans="1:14" s="2" customFormat="1" ht="13.5" thickBot="1">
      <c r="A387" s="126">
        <v>612341</v>
      </c>
      <c r="B387" s="8"/>
      <c r="C387" s="9" t="s">
        <v>295</v>
      </c>
      <c r="D387" s="35"/>
      <c r="E387" s="35"/>
      <c r="F387" s="91">
        <f>SUM(D387+E387)</f>
        <v>0</v>
      </c>
      <c r="G387" s="7"/>
      <c r="H387" s="7"/>
      <c r="I387" s="14"/>
      <c r="J387" s="14"/>
      <c r="M387" s="45"/>
      <c r="N387" s="45"/>
    </row>
    <row r="388" spans="1:10" s="2" customFormat="1" ht="12.75">
      <c r="A388" s="127"/>
      <c r="B388" s="69"/>
      <c r="C388" s="68"/>
      <c r="D388" s="70"/>
      <c r="E388" s="70"/>
      <c r="F388" s="70"/>
      <c r="I388" s="144"/>
      <c r="J388" s="144"/>
    </row>
    <row r="390" spans="1:6" ht="12.75">
      <c r="A390" s="147"/>
      <c r="B390" s="147"/>
      <c r="C390" s="147"/>
      <c r="D390" s="147"/>
      <c r="E390" s="147"/>
      <c r="F390" s="147"/>
    </row>
    <row r="391" spans="1:6" ht="12.75">
      <c r="A391" s="147"/>
      <c r="B391" s="147"/>
      <c r="C391" s="147"/>
      <c r="D391" s="147"/>
      <c r="E391" s="147"/>
      <c r="F391" s="147"/>
    </row>
  </sheetData>
  <sheetProtection/>
  <mergeCells count="9">
    <mergeCell ref="A7:F7"/>
    <mergeCell ref="A52:F52"/>
    <mergeCell ref="A390:F391"/>
    <mergeCell ref="A1:F1"/>
    <mergeCell ref="A2:F2"/>
    <mergeCell ref="A3:F3"/>
    <mergeCell ref="A4:F4"/>
    <mergeCell ref="A5:F5"/>
    <mergeCell ref="A6:C6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1"/>
  <sheetViews>
    <sheetView zoomScalePageLayoutView="0" workbookViewId="0" topLeftCell="A1">
      <selection activeCell="D250" sqref="D250:E250"/>
    </sheetView>
  </sheetViews>
  <sheetFormatPr defaultColWidth="0.13671875" defaultRowHeight="12.75"/>
  <cols>
    <col min="1" max="2" width="9.140625" style="71" customWidth="1"/>
    <col min="3" max="3" width="51.140625" style="1" customWidth="1"/>
    <col min="4" max="6" width="9.8515625" style="72" customWidth="1"/>
    <col min="7" max="7" width="9.8515625" style="1" customWidth="1"/>
    <col min="8" max="254" width="9.140625" style="1" customWidth="1"/>
    <col min="255" max="255" width="0" style="1" hidden="1" customWidth="1"/>
    <col min="256" max="16384" width="0.13671875" style="1" customWidth="1"/>
  </cols>
  <sheetData>
    <row r="1" spans="1:6" ht="18">
      <c r="A1" s="146" t="s">
        <v>317</v>
      </c>
      <c r="B1" s="146"/>
      <c r="C1" s="146"/>
      <c r="D1" s="146"/>
      <c r="E1" s="146"/>
      <c r="F1" s="146"/>
    </row>
    <row r="2" spans="1:6" ht="12.75">
      <c r="A2" s="148" t="s">
        <v>307</v>
      </c>
      <c r="B2" s="148"/>
      <c r="C2" s="148"/>
      <c r="D2" s="148"/>
      <c r="E2" s="148"/>
      <c r="F2" s="148"/>
    </row>
    <row r="3" spans="1:6" ht="12.75">
      <c r="A3" s="149" t="s">
        <v>318</v>
      </c>
      <c r="B3" s="149"/>
      <c r="C3" s="149"/>
      <c r="D3" s="149"/>
      <c r="E3" s="149"/>
      <c r="F3" s="149"/>
    </row>
    <row r="4" spans="1:6" ht="12.75">
      <c r="A4" s="149"/>
      <c r="B4" s="149"/>
      <c r="C4" s="149"/>
      <c r="D4" s="149"/>
      <c r="E4" s="149"/>
      <c r="F4" s="149"/>
    </row>
    <row r="5" spans="1:6" ht="12.75">
      <c r="A5" s="149"/>
      <c r="B5" s="149"/>
      <c r="C5" s="149"/>
      <c r="D5" s="149"/>
      <c r="E5" s="149"/>
      <c r="F5" s="149"/>
    </row>
    <row r="6" spans="1:6" ht="12.75">
      <c r="A6" s="145"/>
      <c r="B6" s="145"/>
      <c r="C6" s="145"/>
      <c r="D6" s="2"/>
      <c r="E6" s="2"/>
      <c r="F6" s="2"/>
    </row>
    <row r="7" spans="1:6" ht="18.75" thickBot="1">
      <c r="A7" s="146"/>
      <c r="B7" s="146"/>
      <c r="C7" s="146"/>
      <c r="D7" s="146"/>
      <c r="E7" s="146"/>
      <c r="F7" s="146"/>
    </row>
    <row r="8" spans="1:10" ht="93.75" customHeight="1">
      <c r="A8" s="95" t="s">
        <v>61</v>
      </c>
      <c r="B8" s="95"/>
      <c r="C8" s="95" t="s">
        <v>296</v>
      </c>
      <c r="D8" s="96" t="s">
        <v>309</v>
      </c>
      <c r="E8" s="96" t="s">
        <v>308</v>
      </c>
      <c r="F8" s="97" t="s">
        <v>70</v>
      </c>
      <c r="G8" s="96" t="s">
        <v>311</v>
      </c>
      <c r="H8" s="96" t="s">
        <v>313</v>
      </c>
      <c r="I8" s="96"/>
      <c r="J8" s="29"/>
    </row>
    <row r="9" spans="1:10" s="45" customFormat="1" ht="13.5">
      <c r="A9" s="43"/>
      <c r="B9" s="43"/>
      <c r="C9" s="44" t="s">
        <v>195</v>
      </c>
      <c r="D9" s="33">
        <f>SUM(D10+D18+D36+D41+D25+D34+D28+D31+D45+D47+D49)</f>
        <v>5896000</v>
      </c>
      <c r="E9" s="33">
        <f>SUM(E10+E18+E36+E41+E25+E34+E28+E31+E45+E47+E49)</f>
        <v>2000000</v>
      </c>
      <c r="F9" s="78">
        <f>SUM(D9:E9)</f>
        <v>7896000</v>
      </c>
      <c r="G9" s="92"/>
      <c r="H9" s="92"/>
      <c r="I9" s="92"/>
      <c r="J9" s="92"/>
    </row>
    <row r="10" spans="1:10" s="45" customFormat="1" ht="13.5">
      <c r="A10" s="10">
        <v>410000</v>
      </c>
      <c r="B10" s="10"/>
      <c r="C10" s="11" t="s">
        <v>71</v>
      </c>
      <c r="D10" s="21">
        <f>SUM(D11:D17)</f>
        <v>0</v>
      </c>
      <c r="E10" s="21">
        <f>SUM(E11:E17)</f>
        <v>0</v>
      </c>
      <c r="F10" s="79">
        <f>SUM(D10:E10)</f>
        <v>0</v>
      </c>
      <c r="G10" s="92"/>
      <c r="H10" s="92"/>
      <c r="I10" s="92"/>
      <c r="J10" s="92"/>
    </row>
    <row r="11" spans="1:10" s="45" customFormat="1" ht="13.5">
      <c r="A11" s="6">
        <v>411000</v>
      </c>
      <c r="B11" s="6"/>
      <c r="C11" s="7" t="s">
        <v>72</v>
      </c>
      <c r="D11" s="19"/>
      <c r="E11" s="19"/>
      <c r="F11" s="80">
        <f aca="true" t="shared" si="0" ref="F11:F17">SUM(D11:E11)</f>
        <v>0</v>
      </c>
      <c r="G11" s="92"/>
      <c r="H11" s="92"/>
      <c r="I11" s="92"/>
      <c r="J11" s="92"/>
    </row>
    <row r="12" spans="1:10" s="45" customFormat="1" ht="13.5">
      <c r="A12" s="6">
        <v>412000</v>
      </c>
      <c r="B12" s="6"/>
      <c r="C12" s="7" t="s">
        <v>0</v>
      </c>
      <c r="D12" s="19"/>
      <c r="E12" s="19"/>
      <c r="F12" s="80">
        <f t="shared" si="0"/>
        <v>0</v>
      </c>
      <c r="G12" s="92"/>
      <c r="H12" s="92"/>
      <c r="I12" s="92"/>
      <c r="J12" s="92"/>
    </row>
    <row r="13" spans="1:10" s="45" customFormat="1" ht="13.5">
      <c r="A13" s="6">
        <v>413000</v>
      </c>
      <c r="B13" s="6"/>
      <c r="C13" s="7" t="s">
        <v>297</v>
      </c>
      <c r="D13" s="19"/>
      <c r="E13" s="19"/>
      <c r="F13" s="80">
        <f t="shared" si="0"/>
        <v>0</v>
      </c>
      <c r="G13" s="92"/>
      <c r="H13" s="92"/>
      <c r="I13" s="92"/>
      <c r="J13" s="92"/>
    </row>
    <row r="14" spans="1:10" s="45" customFormat="1" ht="13.5">
      <c r="A14" s="6">
        <v>414000</v>
      </c>
      <c r="B14" s="6"/>
      <c r="C14" s="7" t="s">
        <v>5</v>
      </c>
      <c r="D14" s="19"/>
      <c r="E14" s="19"/>
      <c r="F14" s="80">
        <f t="shared" si="0"/>
        <v>0</v>
      </c>
      <c r="G14" s="92"/>
      <c r="H14" s="92"/>
      <c r="I14" s="92"/>
      <c r="J14" s="92"/>
    </row>
    <row r="15" spans="1:10" s="45" customFormat="1" ht="13.5">
      <c r="A15" s="6">
        <v>415000</v>
      </c>
      <c r="B15" s="6"/>
      <c r="C15" s="7" t="s">
        <v>73</v>
      </c>
      <c r="D15" s="19"/>
      <c r="E15" s="19"/>
      <c r="F15" s="80">
        <f t="shared" si="0"/>
        <v>0</v>
      </c>
      <c r="G15" s="92"/>
      <c r="H15" s="92"/>
      <c r="I15" s="92"/>
      <c r="J15" s="92"/>
    </row>
    <row r="16" spans="1:10" s="45" customFormat="1" ht="13.5">
      <c r="A16" s="6">
        <v>416000</v>
      </c>
      <c r="B16" s="6"/>
      <c r="C16" s="7" t="s">
        <v>74</v>
      </c>
      <c r="D16" s="19"/>
      <c r="E16" s="19"/>
      <c r="F16" s="80">
        <f t="shared" si="0"/>
        <v>0</v>
      </c>
      <c r="G16" s="92"/>
      <c r="H16" s="92"/>
      <c r="I16" s="92"/>
      <c r="J16" s="92"/>
    </row>
    <row r="17" spans="1:10" s="45" customFormat="1" ht="13.5">
      <c r="A17" s="6">
        <v>417000</v>
      </c>
      <c r="B17" s="6"/>
      <c r="C17" s="7" t="s">
        <v>8</v>
      </c>
      <c r="D17" s="19"/>
      <c r="E17" s="19"/>
      <c r="F17" s="80">
        <f t="shared" si="0"/>
        <v>0</v>
      </c>
      <c r="G17" s="92"/>
      <c r="H17" s="92"/>
      <c r="I17" s="92"/>
      <c r="J17" s="92"/>
    </row>
    <row r="18" spans="1:10" s="45" customFormat="1" ht="13.5">
      <c r="A18" s="10">
        <v>420000</v>
      </c>
      <c r="B18" s="10"/>
      <c r="C18" s="11" t="s">
        <v>75</v>
      </c>
      <c r="D18" s="21">
        <f>SUM(D19:D24)</f>
        <v>5896000</v>
      </c>
      <c r="E18" s="21">
        <f>SUM(E19:E24)</f>
        <v>2000000</v>
      </c>
      <c r="F18" s="79">
        <f>SUM(D18:E18)</f>
        <v>7896000</v>
      </c>
      <c r="G18" s="92"/>
      <c r="H18" s="92"/>
      <c r="I18" s="92"/>
      <c r="J18" s="92"/>
    </row>
    <row r="19" spans="1:10" s="45" customFormat="1" ht="13.5">
      <c r="A19" s="6">
        <v>421000</v>
      </c>
      <c r="B19" s="6"/>
      <c r="C19" s="7" t="s">
        <v>9</v>
      </c>
      <c r="D19" s="19"/>
      <c r="E19" s="19"/>
      <c r="F19" s="80">
        <f aca="true" t="shared" si="1" ref="F19:F48">SUM(D19:E19)</f>
        <v>0</v>
      </c>
      <c r="G19" s="92"/>
      <c r="H19" s="92"/>
      <c r="I19" s="92"/>
      <c r="J19" s="92"/>
    </row>
    <row r="20" spans="1:10" s="45" customFormat="1" ht="13.5">
      <c r="A20" s="6">
        <v>422000</v>
      </c>
      <c r="B20" s="6"/>
      <c r="C20" s="7" t="s">
        <v>16</v>
      </c>
      <c r="D20" s="19"/>
      <c r="E20" s="19"/>
      <c r="F20" s="80">
        <f t="shared" si="1"/>
        <v>0</v>
      </c>
      <c r="G20" s="92"/>
      <c r="H20" s="92"/>
      <c r="I20" s="92"/>
      <c r="J20" s="92"/>
    </row>
    <row r="21" spans="1:10" s="45" customFormat="1" ht="13.5">
      <c r="A21" s="6">
        <v>423000</v>
      </c>
      <c r="B21" s="6"/>
      <c r="C21" s="7" t="s">
        <v>19</v>
      </c>
      <c r="D21" s="19">
        <v>4090000</v>
      </c>
      <c r="E21" s="19">
        <v>1333000</v>
      </c>
      <c r="F21" s="80">
        <f t="shared" si="1"/>
        <v>5423000</v>
      </c>
      <c r="G21" s="92"/>
      <c r="H21" s="92"/>
      <c r="I21" s="92"/>
      <c r="J21" s="92"/>
    </row>
    <row r="22" spans="1:10" s="45" customFormat="1" ht="13.5">
      <c r="A22" s="6">
        <v>424000</v>
      </c>
      <c r="B22" s="6"/>
      <c r="C22" s="7" t="s">
        <v>27</v>
      </c>
      <c r="D22" s="19"/>
      <c r="E22" s="19"/>
      <c r="F22" s="80">
        <f t="shared" si="1"/>
        <v>0</v>
      </c>
      <c r="G22" s="92"/>
      <c r="H22" s="92"/>
      <c r="I22" s="92"/>
      <c r="J22" s="92"/>
    </row>
    <row r="23" spans="1:10" s="45" customFormat="1" ht="13.5">
      <c r="A23" s="6">
        <v>425000</v>
      </c>
      <c r="B23" s="6"/>
      <c r="C23" s="7" t="s">
        <v>76</v>
      </c>
      <c r="D23" s="19"/>
      <c r="E23" s="19"/>
      <c r="F23" s="80">
        <f t="shared" si="1"/>
        <v>0</v>
      </c>
      <c r="G23" s="92"/>
      <c r="H23" s="92"/>
      <c r="I23" s="92"/>
      <c r="J23" s="92"/>
    </row>
    <row r="24" spans="1:10" s="45" customFormat="1" ht="13.5">
      <c r="A24" s="6">
        <v>426000</v>
      </c>
      <c r="B24" s="6"/>
      <c r="C24" s="7" t="s">
        <v>35</v>
      </c>
      <c r="D24" s="23">
        <v>1806000</v>
      </c>
      <c r="E24" s="23">
        <v>667000</v>
      </c>
      <c r="F24" s="80">
        <f t="shared" si="1"/>
        <v>2473000</v>
      </c>
      <c r="G24" s="92"/>
      <c r="H24" s="92"/>
      <c r="I24" s="92"/>
      <c r="J24" s="92"/>
    </row>
    <row r="25" spans="1:10" s="45" customFormat="1" ht="13.5">
      <c r="A25" s="10">
        <v>440000</v>
      </c>
      <c r="B25" s="10"/>
      <c r="C25" s="11" t="s">
        <v>237</v>
      </c>
      <c r="D25" s="21">
        <f>SUM(D26:D27)</f>
        <v>0</v>
      </c>
      <c r="E25" s="21">
        <f>SUM(E26:E27)</f>
        <v>0</v>
      </c>
      <c r="F25" s="79">
        <f t="shared" si="1"/>
        <v>0</v>
      </c>
      <c r="G25" s="92"/>
      <c r="H25" s="92"/>
      <c r="I25" s="92"/>
      <c r="J25" s="92"/>
    </row>
    <row r="26" spans="1:10" s="45" customFormat="1" ht="13.5">
      <c r="A26" s="15">
        <v>442000</v>
      </c>
      <c r="B26" s="15"/>
      <c r="C26" s="14" t="s">
        <v>43</v>
      </c>
      <c r="D26" s="25"/>
      <c r="E26" s="25"/>
      <c r="F26" s="80">
        <f t="shared" si="1"/>
        <v>0</v>
      </c>
      <c r="G26" s="92"/>
      <c r="H26" s="92"/>
      <c r="I26" s="92"/>
      <c r="J26" s="92"/>
    </row>
    <row r="27" spans="1:10" s="45" customFormat="1" ht="13.5">
      <c r="A27" s="15">
        <v>444000</v>
      </c>
      <c r="B27" s="15"/>
      <c r="C27" s="14" t="s">
        <v>45</v>
      </c>
      <c r="D27" s="25"/>
      <c r="E27" s="25"/>
      <c r="F27" s="80">
        <f t="shared" si="1"/>
        <v>0</v>
      </c>
      <c r="G27" s="92"/>
      <c r="H27" s="92"/>
      <c r="I27" s="92"/>
      <c r="J27" s="92"/>
    </row>
    <row r="28" spans="1:10" s="45" customFormat="1" ht="13.5">
      <c r="A28" s="10">
        <v>450000</v>
      </c>
      <c r="B28" s="10"/>
      <c r="C28" s="11" t="s">
        <v>240</v>
      </c>
      <c r="D28" s="21">
        <f>SUM(D29:D30)</f>
        <v>0</v>
      </c>
      <c r="E28" s="21">
        <f>SUM(E29:E30)</f>
        <v>0</v>
      </c>
      <c r="F28" s="79">
        <f t="shared" si="1"/>
        <v>0</v>
      </c>
      <c r="G28" s="92"/>
      <c r="H28" s="92"/>
      <c r="I28" s="92"/>
      <c r="J28" s="92"/>
    </row>
    <row r="29" spans="1:10" s="45" customFormat="1" ht="13.5">
      <c r="A29" s="15">
        <v>451000</v>
      </c>
      <c r="B29" s="46"/>
      <c r="C29" s="14" t="s">
        <v>241</v>
      </c>
      <c r="D29" s="47"/>
      <c r="E29" s="47"/>
      <c r="F29" s="80">
        <f t="shared" si="1"/>
        <v>0</v>
      </c>
      <c r="G29" s="92"/>
      <c r="H29" s="92"/>
      <c r="I29" s="92"/>
      <c r="J29" s="92"/>
    </row>
    <row r="30" spans="1:10" s="45" customFormat="1" ht="13.5">
      <c r="A30" s="15">
        <v>454000</v>
      </c>
      <c r="B30" s="46"/>
      <c r="C30" s="14" t="s">
        <v>248</v>
      </c>
      <c r="D30" s="47"/>
      <c r="E30" s="47"/>
      <c r="F30" s="80">
        <f t="shared" si="1"/>
        <v>0</v>
      </c>
      <c r="G30" s="92"/>
      <c r="H30" s="92"/>
      <c r="I30" s="92"/>
      <c r="J30" s="92"/>
    </row>
    <row r="31" spans="1:10" s="45" customFormat="1" ht="13.5">
      <c r="A31" s="10">
        <v>460000</v>
      </c>
      <c r="B31" s="48"/>
      <c r="C31" s="11" t="s">
        <v>249</v>
      </c>
      <c r="D31" s="28">
        <f>SUM(D32:D33)</f>
        <v>0</v>
      </c>
      <c r="E31" s="28">
        <f>SUM(E32:E33)</f>
        <v>0</v>
      </c>
      <c r="F31" s="79">
        <f t="shared" si="1"/>
        <v>0</v>
      </c>
      <c r="G31" s="92"/>
      <c r="H31" s="92"/>
      <c r="I31" s="92"/>
      <c r="J31" s="92"/>
    </row>
    <row r="32" spans="1:10" s="45" customFormat="1" ht="13.5">
      <c r="A32" s="15">
        <v>463000</v>
      </c>
      <c r="B32" s="46"/>
      <c r="C32" s="14" t="s">
        <v>250</v>
      </c>
      <c r="D32" s="47"/>
      <c r="E32" s="47"/>
      <c r="F32" s="80">
        <f t="shared" si="1"/>
        <v>0</v>
      </c>
      <c r="G32" s="92"/>
      <c r="H32" s="92"/>
      <c r="I32" s="92"/>
      <c r="J32" s="92"/>
    </row>
    <row r="33" spans="1:10" s="45" customFormat="1" ht="13.5">
      <c r="A33" s="15">
        <v>465000</v>
      </c>
      <c r="B33" s="46"/>
      <c r="C33" s="14" t="s">
        <v>257</v>
      </c>
      <c r="D33" s="47"/>
      <c r="E33" s="47"/>
      <c r="F33" s="80">
        <f t="shared" si="1"/>
        <v>0</v>
      </c>
      <c r="G33" s="92"/>
      <c r="H33" s="92"/>
      <c r="I33" s="92"/>
      <c r="J33" s="92"/>
    </row>
    <row r="34" spans="1:10" s="45" customFormat="1" ht="13.5">
      <c r="A34" s="10">
        <v>470000</v>
      </c>
      <c r="B34" s="48"/>
      <c r="C34" s="11" t="s">
        <v>260</v>
      </c>
      <c r="D34" s="28">
        <f>SUM(D35)</f>
        <v>0</v>
      </c>
      <c r="E34" s="28">
        <f>SUM(E35)</f>
        <v>0</v>
      </c>
      <c r="F34" s="79">
        <f t="shared" si="1"/>
        <v>0</v>
      </c>
      <c r="G34" s="92"/>
      <c r="H34" s="92"/>
      <c r="I34" s="92"/>
      <c r="J34" s="92"/>
    </row>
    <row r="35" spans="1:10" s="45" customFormat="1" ht="13.5">
      <c r="A35" s="15">
        <v>472000</v>
      </c>
      <c r="B35" s="46"/>
      <c r="C35" s="14" t="s">
        <v>50</v>
      </c>
      <c r="D35" s="47"/>
      <c r="E35" s="47"/>
      <c r="F35" s="80">
        <f t="shared" si="1"/>
        <v>0</v>
      </c>
      <c r="G35" s="92"/>
      <c r="H35" s="92"/>
      <c r="I35" s="92"/>
      <c r="J35" s="92"/>
    </row>
    <row r="36" spans="1:10" s="45" customFormat="1" ht="13.5">
      <c r="A36" s="10">
        <v>480000</v>
      </c>
      <c r="B36" s="10"/>
      <c r="C36" s="11" t="s">
        <v>77</v>
      </c>
      <c r="D36" s="21">
        <f>SUM(D37:D40)</f>
        <v>0</v>
      </c>
      <c r="E36" s="21">
        <f>SUM(E37:E40)</f>
        <v>0</v>
      </c>
      <c r="F36" s="79">
        <f t="shared" si="1"/>
        <v>0</v>
      </c>
      <c r="G36" s="92"/>
      <c r="H36" s="92"/>
      <c r="I36" s="92"/>
      <c r="J36" s="92"/>
    </row>
    <row r="37" spans="1:10" s="45" customFormat="1" ht="13.5">
      <c r="A37" s="15">
        <v>481000</v>
      </c>
      <c r="B37" s="15"/>
      <c r="C37" s="14" t="s">
        <v>55</v>
      </c>
      <c r="D37" s="25"/>
      <c r="E37" s="25"/>
      <c r="F37" s="80">
        <f t="shared" si="1"/>
        <v>0</v>
      </c>
      <c r="G37" s="92"/>
      <c r="H37" s="92"/>
      <c r="I37" s="92"/>
      <c r="J37" s="92"/>
    </row>
    <row r="38" spans="1:10" s="45" customFormat="1" ht="13.5">
      <c r="A38" s="6">
        <v>482000</v>
      </c>
      <c r="B38" s="6"/>
      <c r="C38" s="7" t="s">
        <v>78</v>
      </c>
      <c r="D38" s="19"/>
      <c r="E38" s="49"/>
      <c r="F38" s="80">
        <f t="shared" si="1"/>
        <v>0</v>
      </c>
      <c r="G38" s="92"/>
      <c r="H38" s="92"/>
      <c r="I38" s="92"/>
      <c r="J38" s="92"/>
    </row>
    <row r="39" spans="1:10" s="45" customFormat="1" ht="13.5">
      <c r="A39" s="6">
        <v>483000</v>
      </c>
      <c r="B39" s="6"/>
      <c r="C39" s="7" t="s">
        <v>79</v>
      </c>
      <c r="D39" s="19"/>
      <c r="E39" s="19"/>
      <c r="F39" s="80">
        <f t="shared" si="1"/>
        <v>0</v>
      </c>
      <c r="G39" s="92"/>
      <c r="H39" s="92"/>
      <c r="I39" s="92"/>
      <c r="J39" s="92"/>
    </row>
    <row r="40" spans="1:10" s="45" customFormat="1" ht="25.5">
      <c r="A40" s="6">
        <v>485000</v>
      </c>
      <c r="B40" s="6"/>
      <c r="C40" s="7" t="s">
        <v>270</v>
      </c>
      <c r="D40" s="19"/>
      <c r="E40" s="19"/>
      <c r="F40" s="80">
        <f t="shared" si="1"/>
        <v>0</v>
      </c>
      <c r="G40" s="92"/>
      <c r="H40" s="92"/>
      <c r="I40" s="92"/>
      <c r="J40" s="92"/>
    </row>
    <row r="41" spans="1:10" s="45" customFormat="1" ht="13.5">
      <c r="A41" s="10">
        <v>510000</v>
      </c>
      <c r="B41" s="10"/>
      <c r="C41" s="11" t="s">
        <v>80</v>
      </c>
      <c r="D41" s="21">
        <f>SUM(D42:D44)</f>
        <v>0</v>
      </c>
      <c r="E41" s="21">
        <f>SUM(E42:E44)</f>
        <v>0</v>
      </c>
      <c r="F41" s="79">
        <f t="shared" si="1"/>
        <v>0</v>
      </c>
      <c r="G41" s="92"/>
      <c r="H41" s="92"/>
      <c r="I41" s="92"/>
      <c r="J41" s="92"/>
    </row>
    <row r="42" spans="1:10" s="45" customFormat="1" ht="13.5">
      <c r="A42" s="6">
        <v>511000</v>
      </c>
      <c r="B42" s="6"/>
      <c r="C42" s="7" t="s">
        <v>40</v>
      </c>
      <c r="D42" s="19"/>
      <c r="E42" s="19"/>
      <c r="F42" s="80">
        <f t="shared" si="1"/>
        <v>0</v>
      </c>
      <c r="G42" s="92"/>
      <c r="H42" s="92"/>
      <c r="I42" s="92"/>
      <c r="J42" s="92"/>
    </row>
    <row r="43" spans="1:10" s="45" customFormat="1" ht="13.5">
      <c r="A43" s="6">
        <v>512000</v>
      </c>
      <c r="B43" s="6"/>
      <c r="C43" s="7" t="s">
        <v>41</v>
      </c>
      <c r="D43" s="19"/>
      <c r="E43" s="19"/>
      <c r="F43" s="80">
        <f t="shared" si="1"/>
        <v>0</v>
      </c>
      <c r="G43" s="92"/>
      <c r="H43" s="92"/>
      <c r="I43" s="92"/>
      <c r="J43" s="92"/>
    </row>
    <row r="44" spans="1:10" s="45" customFormat="1" ht="13.5">
      <c r="A44" s="6">
        <v>515000</v>
      </c>
      <c r="B44" s="6"/>
      <c r="C44" s="7" t="s">
        <v>81</v>
      </c>
      <c r="D44" s="19"/>
      <c r="E44" s="19"/>
      <c r="F44" s="80">
        <f t="shared" si="1"/>
        <v>0</v>
      </c>
      <c r="G44" s="92"/>
      <c r="H44" s="92"/>
      <c r="I44" s="92"/>
      <c r="J44" s="92"/>
    </row>
    <row r="45" spans="1:10" s="45" customFormat="1" ht="12.75">
      <c r="A45" s="10">
        <v>520000</v>
      </c>
      <c r="B45" s="10"/>
      <c r="C45" s="11" t="s">
        <v>290</v>
      </c>
      <c r="D45" s="28">
        <f>D46</f>
        <v>0</v>
      </c>
      <c r="E45" s="28">
        <f>E46</f>
        <v>0</v>
      </c>
      <c r="F45" s="81">
        <f t="shared" si="1"/>
        <v>0</v>
      </c>
      <c r="G45" s="92"/>
      <c r="H45" s="92"/>
      <c r="I45" s="92"/>
      <c r="J45" s="92"/>
    </row>
    <row r="46" spans="1:10" s="45" customFormat="1" ht="13.5">
      <c r="A46" s="15">
        <v>521000</v>
      </c>
      <c r="B46" s="15"/>
      <c r="C46" s="14" t="s">
        <v>69</v>
      </c>
      <c r="D46" s="47"/>
      <c r="E46" s="47"/>
      <c r="F46" s="80">
        <f t="shared" si="1"/>
        <v>0</v>
      </c>
      <c r="G46" s="92"/>
      <c r="H46" s="92"/>
      <c r="I46" s="92"/>
      <c r="J46" s="92"/>
    </row>
    <row r="47" spans="1:10" s="45" customFormat="1" ht="12.75">
      <c r="A47" s="10">
        <v>540000</v>
      </c>
      <c r="B47" s="10"/>
      <c r="C47" s="11" t="s">
        <v>291</v>
      </c>
      <c r="D47" s="28">
        <f>D48</f>
        <v>0</v>
      </c>
      <c r="E47" s="28">
        <f>E48</f>
        <v>0</v>
      </c>
      <c r="F47" s="81">
        <f t="shared" si="1"/>
        <v>0</v>
      </c>
      <c r="G47" s="92"/>
      <c r="H47" s="92"/>
      <c r="I47" s="92"/>
      <c r="J47" s="92"/>
    </row>
    <row r="48" spans="1:10" s="45" customFormat="1" ht="13.5">
      <c r="A48" s="15">
        <v>541000</v>
      </c>
      <c r="B48" s="15"/>
      <c r="C48" s="14" t="s">
        <v>42</v>
      </c>
      <c r="D48" s="47"/>
      <c r="E48" s="47"/>
      <c r="F48" s="80">
        <f t="shared" si="1"/>
        <v>0</v>
      </c>
      <c r="G48" s="92"/>
      <c r="H48" s="92"/>
      <c r="I48" s="92"/>
      <c r="J48" s="92"/>
    </row>
    <row r="49" spans="1:10" s="45" customFormat="1" ht="12.75">
      <c r="A49" s="10">
        <v>610000</v>
      </c>
      <c r="B49" s="10"/>
      <c r="C49" s="11" t="s">
        <v>293</v>
      </c>
      <c r="D49" s="28">
        <f>D50</f>
        <v>0</v>
      </c>
      <c r="E49" s="28">
        <f>E50</f>
        <v>0</v>
      </c>
      <c r="F49" s="81">
        <f>D49+E49</f>
        <v>0</v>
      </c>
      <c r="G49" s="92"/>
      <c r="H49" s="92"/>
      <c r="I49" s="92"/>
      <c r="J49" s="92"/>
    </row>
    <row r="50" spans="1:10" s="45" customFormat="1" ht="13.5" thickBot="1">
      <c r="A50" s="50">
        <v>612000</v>
      </c>
      <c r="B50" s="50"/>
      <c r="C50" s="51" t="s">
        <v>59</v>
      </c>
      <c r="D50" s="52"/>
      <c r="E50" s="52"/>
      <c r="F50" s="82">
        <f>SUM(D50+E50)</f>
        <v>0</v>
      </c>
      <c r="G50" s="92"/>
      <c r="H50" s="92"/>
      <c r="I50" s="92"/>
      <c r="J50" s="92"/>
    </row>
    <row r="51" spans="1:10" s="45" customFormat="1" ht="13.5">
      <c r="A51" s="53"/>
      <c r="B51" s="53"/>
      <c r="C51" s="54"/>
      <c r="D51" s="55"/>
      <c r="E51" s="55"/>
      <c r="F51" s="56"/>
      <c r="G51" s="92"/>
      <c r="H51" s="92"/>
      <c r="I51" s="92"/>
      <c r="J51" s="92"/>
    </row>
    <row r="52" spans="1:10" s="45" customFormat="1" ht="18.75" thickBot="1">
      <c r="A52" s="146"/>
      <c r="B52" s="146"/>
      <c r="C52" s="146"/>
      <c r="D52" s="146"/>
      <c r="E52" s="146"/>
      <c r="F52" s="146"/>
      <c r="G52" s="92"/>
      <c r="H52" s="92"/>
      <c r="I52" s="92"/>
      <c r="J52" s="92"/>
    </row>
    <row r="53" spans="1:10" s="45" customFormat="1" ht="94.5" customHeight="1">
      <c r="A53" s="40" t="s">
        <v>61</v>
      </c>
      <c r="B53" s="41" t="s">
        <v>62</v>
      </c>
      <c r="C53" s="41" t="s">
        <v>296</v>
      </c>
      <c r="D53" s="42" t="s">
        <v>309</v>
      </c>
      <c r="E53" s="42" t="s">
        <v>308</v>
      </c>
      <c r="F53" s="77" t="s">
        <v>70</v>
      </c>
      <c r="G53" s="96" t="s">
        <v>311</v>
      </c>
      <c r="H53" s="96" t="s">
        <v>313</v>
      </c>
      <c r="I53" s="92"/>
      <c r="J53" s="92"/>
    </row>
    <row r="54" spans="1:10" s="2" customFormat="1" ht="13.5">
      <c r="A54" s="57"/>
      <c r="B54" s="43"/>
      <c r="C54" s="44" t="s">
        <v>195</v>
      </c>
      <c r="D54" s="33">
        <f>D55+D94+D262+D272+D284+D297+D309+D332+D375+D379+D383</f>
        <v>5896000</v>
      </c>
      <c r="E54" s="33">
        <f>E55+E94+E262+E272+E284+E297+E309+E332+E375+E379+E383</f>
        <v>2000000</v>
      </c>
      <c r="F54" s="33">
        <f>F55+F94+F262+F272+F284+F297+F309+F332+F375+F379+F383</f>
        <v>7896000</v>
      </c>
      <c r="G54" s="7"/>
      <c r="H54" s="7"/>
      <c r="I54" s="7"/>
      <c r="J54" s="7"/>
    </row>
    <row r="55" spans="1:10" s="2" customFormat="1" ht="13.5">
      <c r="A55" s="30">
        <v>410000</v>
      </c>
      <c r="B55" s="10"/>
      <c r="C55" s="11" t="s">
        <v>71</v>
      </c>
      <c r="D55" s="21">
        <f>SUM(D56+D59+D66+D70+D82+D91+D85)</f>
        <v>0</v>
      </c>
      <c r="E55" s="21">
        <f>SUM(E56+E59+E66+E70+E82+E91+E85)</f>
        <v>0</v>
      </c>
      <c r="F55" s="79">
        <f aca="true" t="shared" si="2" ref="F55:F117">SUM(D55+E55)</f>
        <v>0</v>
      </c>
      <c r="G55" s="7"/>
      <c r="H55" s="7"/>
      <c r="I55" s="7"/>
      <c r="J55" s="7"/>
    </row>
    <row r="56" spans="1:10" s="2" customFormat="1" ht="13.5">
      <c r="A56" s="36">
        <v>411000</v>
      </c>
      <c r="B56" s="3"/>
      <c r="C56" s="4" t="s">
        <v>72</v>
      </c>
      <c r="D56" s="20">
        <f>SUM(D57)</f>
        <v>0</v>
      </c>
      <c r="E56" s="20">
        <f>SUM(E57)</f>
        <v>0</v>
      </c>
      <c r="F56" s="83">
        <f t="shared" si="2"/>
        <v>0</v>
      </c>
      <c r="G56" s="7"/>
      <c r="H56" s="7"/>
      <c r="I56" s="7"/>
      <c r="J56" s="7"/>
    </row>
    <row r="57" spans="1:10" s="2" customFormat="1" ht="13.5">
      <c r="A57" s="37">
        <v>411100</v>
      </c>
      <c r="B57" s="12"/>
      <c r="C57" s="13" t="s">
        <v>72</v>
      </c>
      <c r="D57" s="22">
        <f>SUM(D58)</f>
        <v>0</v>
      </c>
      <c r="E57" s="22">
        <f>SUM(E58)</f>
        <v>0</v>
      </c>
      <c r="F57" s="84">
        <f t="shared" si="2"/>
        <v>0</v>
      </c>
      <c r="G57" s="7"/>
      <c r="H57" s="7"/>
      <c r="I57" s="7"/>
      <c r="J57" s="7"/>
    </row>
    <row r="58" spans="1:10" s="2" customFormat="1" ht="13.5">
      <c r="A58" s="31">
        <v>411111</v>
      </c>
      <c r="B58" s="6"/>
      <c r="C58" s="7" t="s">
        <v>72</v>
      </c>
      <c r="D58" s="19"/>
      <c r="E58" s="19"/>
      <c r="F58" s="80">
        <f t="shared" si="2"/>
        <v>0</v>
      </c>
      <c r="G58" s="7"/>
      <c r="H58" s="7"/>
      <c r="I58" s="7"/>
      <c r="J58" s="7"/>
    </row>
    <row r="59" spans="1:10" s="2" customFormat="1" ht="13.5">
      <c r="A59" s="36">
        <v>412000</v>
      </c>
      <c r="B59" s="3"/>
      <c r="C59" s="4" t="s">
        <v>0</v>
      </c>
      <c r="D59" s="20">
        <f>SUM(D60+D62+D64)</f>
        <v>0</v>
      </c>
      <c r="E59" s="20">
        <f>SUM(E60+E62+E64)</f>
        <v>0</v>
      </c>
      <c r="F59" s="83">
        <f t="shared" si="2"/>
        <v>0</v>
      </c>
      <c r="G59" s="7"/>
      <c r="H59" s="7"/>
      <c r="I59" s="7"/>
      <c r="J59" s="7"/>
    </row>
    <row r="60" spans="1:10" s="2" customFormat="1" ht="13.5">
      <c r="A60" s="37">
        <v>412100</v>
      </c>
      <c r="B60" s="12"/>
      <c r="C60" s="13" t="s">
        <v>1</v>
      </c>
      <c r="D60" s="22">
        <f>SUM(D61)</f>
        <v>0</v>
      </c>
      <c r="E60" s="22">
        <f>SUM(E61)</f>
        <v>0</v>
      </c>
      <c r="F60" s="84">
        <f t="shared" si="2"/>
        <v>0</v>
      </c>
      <c r="G60" s="7"/>
      <c r="H60" s="7"/>
      <c r="I60" s="7"/>
      <c r="J60" s="7"/>
    </row>
    <row r="61" spans="1:10" s="2" customFormat="1" ht="13.5">
      <c r="A61" s="31">
        <v>412111</v>
      </c>
      <c r="B61" s="6"/>
      <c r="C61" s="7" t="s">
        <v>1</v>
      </c>
      <c r="D61" s="19"/>
      <c r="E61" s="19"/>
      <c r="F61" s="80">
        <f t="shared" si="2"/>
        <v>0</v>
      </c>
      <c r="G61" s="7"/>
      <c r="H61" s="7"/>
      <c r="I61" s="7"/>
      <c r="J61" s="7"/>
    </row>
    <row r="62" spans="1:10" s="2" customFormat="1" ht="13.5">
      <c r="A62" s="37">
        <v>412200</v>
      </c>
      <c r="B62" s="12"/>
      <c r="C62" s="13" t="s">
        <v>2</v>
      </c>
      <c r="D62" s="22">
        <f>SUM(D63)</f>
        <v>0</v>
      </c>
      <c r="E62" s="22">
        <f>SUM(E63)</f>
        <v>0</v>
      </c>
      <c r="F62" s="84">
        <f t="shared" si="2"/>
        <v>0</v>
      </c>
      <c r="G62" s="7"/>
      <c r="H62" s="7"/>
      <c r="I62" s="7"/>
      <c r="J62" s="7"/>
    </row>
    <row r="63" spans="1:10" s="2" customFormat="1" ht="13.5">
      <c r="A63" s="31">
        <v>412211</v>
      </c>
      <c r="B63" s="6"/>
      <c r="C63" s="7" t="s">
        <v>2</v>
      </c>
      <c r="D63" s="19"/>
      <c r="E63" s="19"/>
      <c r="F63" s="80">
        <f t="shared" si="2"/>
        <v>0</v>
      </c>
      <c r="G63" s="7"/>
      <c r="H63" s="7"/>
      <c r="I63" s="7"/>
      <c r="J63" s="7"/>
    </row>
    <row r="64" spans="1:10" s="2" customFormat="1" ht="13.5">
      <c r="A64" s="37">
        <v>412300</v>
      </c>
      <c r="B64" s="12"/>
      <c r="C64" s="13" t="s">
        <v>3</v>
      </c>
      <c r="D64" s="22">
        <f>SUM(D65)</f>
        <v>0</v>
      </c>
      <c r="E64" s="22">
        <f>SUM(E65)</f>
        <v>0</v>
      </c>
      <c r="F64" s="84">
        <f t="shared" si="2"/>
        <v>0</v>
      </c>
      <c r="G64" s="7"/>
      <c r="H64" s="7"/>
      <c r="I64" s="7"/>
      <c r="J64" s="7"/>
    </row>
    <row r="65" spans="1:10" s="2" customFormat="1" ht="13.5">
      <c r="A65" s="31">
        <v>412311</v>
      </c>
      <c r="B65" s="6"/>
      <c r="C65" s="7" t="s">
        <v>3</v>
      </c>
      <c r="D65" s="19"/>
      <c r="E65" s="19"/>
      <c r="F65" s="80">
        <f t="shared" si="2"/>
        <v>0</v>
      </c>
      <c r="G65" s="7"/>
      <c r="H65" s="7"/>
      <c r="I65" s="7"/>
      <c r="J65" s="7"/>
    </row>
    <row r="66" spans="1:10" s="2" customFormat="1" ht="13.5">
      <c r="A66" s="36">
        <v>413000</v>
      </c>
      <c r="B66" s="3"/>
      <c r="C66" s="4" t="s">
        <v>4</v>
      </c>
      <c r="D66" s="20">
        <f>SUM(D67)</f>
        <v>0</v>
      </c>
      <c r="E66" s="20">
        <f>SUM(E67)</f>
        <v>0</v>
      </c>
      <c r="F66" s="83">
        <f t="shared" si="2"/>
        <v>0</v>
      </c>
      <c r="G66" s="7"/>
      <c r="H66" s="7"/>
      <c r="I66" s="7"/>
      <c r="J66" s="7"/>
    </row>
    <row r="67" spans="1:10" s="2" customFormat="1" ht="13.5">
      <c r="A67" s="37">
        <v>413100</v>
      </c>
      <c r="B67" s="12"/>
      <c r="C67" s="13" t="s">
        <v>4</v>
      </c>
      <c r="D67" s="22">
        <f>SUM(D68:D69)</f>
        <v>0</v>
      </c>
      <c r="E67" s="22">
        <f>SUM(E68:E69)</f>
        <v>0</v>
      </c>
      <c r="F67" s="84">
        <f t="shared" si="2"/>
        <v>0</v>
      </c>
      <c r="G67" s="7"/>
      <c r="H67" s="7"/>
      <c r="I67" s="7"/>
      <c r="J67" s="7"/>
    </row>
    <row r="68" spans="1:10" s="2" customFormat="1" ht="13.5">
      <c r="A68" s="31">
        <v>413142</v>
      </c>
      <c r="B68" s="6"/>
      <c r="C68" s="7" t="s">
        <v>82</v>
      </c>
      <c r="D68" s="19"/>
      <c r="E68" s="19"/>
      <c r="F68" s="80">
        <f t="shared" si="2"/>
        <v>0</v>
      </c>
      <c r="G68" s="7"/>
      <c r="H68" s="7"/>
      <c r="I68" s="7"/>
      <c r="J68" s="7"/>
    </row>
    <row r="69" spans="1:10" s="2" customFormat="1" ht="13.5">
      <c r="A69" s="31">
        <v>413151</v>
      </c>
      <c r="B69" s="6"/>
      <c r="C69" s="7" t="s">
        <v>83</v>
      </c>
      <c r="D69" s="19"/>
      <c r="E69" s="19"/>
      <c r="F69" s="80">
        <f t="shared" si="2"/>
        <v>0</v>
      </c>
      <c r="G69" s="7"/>
      <c r="H69" s="7"/>
      <c r="I69" s="7"/>
      <c r="J69" s="7"/>
    </row>
    <row r="70" spans="1:10" s="2" customFormat="1" ht="13.5">
      <c r="A70" s="36">
        <v>414000</v>
      </c>
      <c r="B70" s="3"/>
      <c r="C70" s="4" t="s">
        <v>5</v>
      </c>
      <c r="D70" s="20">
        <f>SUM(D71+D75+D79)</f>
        <v>0</v>
      </c>
      <c r="E70" s="20">
        <f>SUM(E71+E75+E79)</f>
        <v>0</v>
      </c>
      <c r="F70" s="83">
        <f t="shared" si="2"/>
        <v>0</v>
      </c>
      <c r="G70" s="7"/>
      <c r="H70" s="7"/>
      <c r="I70" s="7"/>
      <c r="J70" s="7"/>
    </row>
    <row r="71" spans="1:10" s="2" customFormat="1" ht="25.5">
      <c r="A71" s="37">
        <v>414100</v>
      </c>
      <c r="B71" s="12"/>
      <c r="C71" s="13" t="s">
        <v>84</v>
      </c>
      <c r="D71" s="22">
        <f>SUM(D72:D74)</f>
        <v>0</v>
      </c>
      <c r="E71" s="22">
        <f>SUM(E72:E74)</f>
        <v>0</v>
      </c>
      <c r="F71" s="84">
        <f t="shared" si="2"/>
        <v>0</v>
      </c>
      <c r="G71" s="7"/>
      <c r="H71" s="7"/>
      <c r="I71" s="7"/>
      <c r="J71" s="7"/>
    </row>
    <row r="72" spans="1:10" s="2" customFormat="1" ht="13.5">
      <c r="A72" s="31">
        <v>414111</v>
      </c>
      <c r="B72" s="6"/>
      <c r="C72" s="7" t="s">
        <v>85</v>
      </c>
      <c r="D72" s="19"/>
      <c r="E72" s="19"/>
      <c r="F72" s="80">
        <f t="shared" si="2"/>
        <v>0</v>
      </c>
      <c r="G72" s="7"/>
      <c r="H72" s="7"/>
      <c r="I72" s="7"/>
      <c r="J72" s="7"/>
    </row>
    <row r="73" spans="1:10" s="2" customFormat="1" ht="13.5">
      <c r="A73" s="31">
        <v>414121</v>
      </c>
      <c r="B73" s="6"/>
      <c r="C73" s="7" t="s">
        <v>86</v>
      </c>
      <c r="D73" s="19"/>
      <c r="E73" s="19"/>
      <c r="F73" s="80">
        <f t="shared" si="2"/>
        <v>0</v>
      </c>
      <c r="G73" s="7"/>
      <c r="H73" s="7"/>
      <c r="I73" s="7"/>
      <c r="J73" s="7"/>
    </row>
    <row r="74" spans="1:10" s="2" customFormat="1" ht="13.5">
      <c r="A74" s="31">
        <v>414131</v>
      </c>
      <c r="B74" s="6"/>
      <c r="C74" s="7" t="s">
        <v>87</v>
      </c>
      <c r="D74" s="19"/>
      <c r="E74" s="19"/>
      <c r="F74" s="80">
        <f t="shared" si="2"/>
        <v>0</v>
      </c>
      <c r="G74" s="7"/>
      <c r="H74" s="7"/>
      <c r="I74" s="7"/>
      <c r="J74" s="7"/>
    </row>
    <row r="75" spans="1:10" s="2" customFormat="1" ht="13.5">
      <c r="A75" s="37">
        <v>414300</v>
      </c>
      <c r="B75" s="12"/>
      <c r="C75" s="13" t="s">
        <v>6</v>
      </c>
      <c r="D75" s="22">
        <f>SUM(D76:D78)</f>
        <v>0</v>
      </c>
      <c r="E75" s="22">
        <f>SUM(E76:E78)</f>
        <v>0</v>
      </c>
      <c r="F75" s="84">
        <f t="shared" si="2"/>
        <v>0</v>
      </c>
      <c r="G75" s="7"/>
      <c r="H75" s="7"/>
      <c r="I75" s="7"/>
      <c r="J75" s="7"/>
    </row>
    <row r="76" spans="1:10" s="2" customFormat="1" ht="13.5">
      <c r="A76" s="31">
        <v>414311</v>
      </c>
      <c r="B76" s="6"/>
      <c r="C76" s="7" t="s">
        <v>88</v>
      </c>
      <c r="D76" s="19"/>
      <c r="E76" s="19"/>
      <c r="F76" s="80">
        <f t="shared" si="2"/>
        <v>0</v>
      </c>
      <c r="G76" s="7"/>
      <c r="H76" s="7"/>
      <c r="I76" s="7"/>
      <c r="J76" s="7"/>
    </row>
    <row r="77" spans="1:10" s="2" customFormat="1" ht="13.5">
      <c r="A77" s="31">
        <v>414312</v>
      </c>
      <c r="B77" s="6"/>
      <c r="C77" s="7" t="s">
        <v>89</v>
      </c>
      <c r="D77" s="19"/>
      <c r="E77" s="19"/>
      <c r="F77" s="80">
        <f t="shared" si="2"/>
        <v>0</v>
      </c>
      <c r="G77" s="7"/>
      <c r="H77" s="7"/>
      <c r="I77" s="7"/>
      <c r="J77" s="7"/>
    </row>
    <row r="78" spans="1:10" s="2" customFormat="1" ht="13.5">
      <c r="A78" s="31">
        <v>414314</v>
      </c>
      <c r="B78" s="6"/>
      <c r="C78" s="7" t="s">
        <v>90</v>
      </c>
      <c r="D78" s="19"/>
      <c r="E78" s="19"/>
      <c r="F78" s="80">
        <f t="shared" si="2"/>
        <v>0</v>
      </c>
      <c r="G78" s="7"/>
      <c r="H78" s="7"/>
      <c r="I78" s="7"/>
      <c r="J78" s="7"/>
    </row>
    <row r="79" spans="1:10" s="2" customFormat="1" ht="25.5">
      <c r="A79" s="37">
        <v>414400</v>
      </c>
      <c r="B79" s="12"/>
      <c r="C79" s="13" t="s">
        <v>7</v>
      </c>
      <c r="D79" s="22">
        <f>SUM(D80:D81)</f>
        <v>0</v>
      </c>
      <c r="E79" s="22">
        <f>SUM(E80:E81)</f>
        <v>0</v>
      </c>
      <c r="F79" s="85">
        <f t="shared" si="2"/>
        <v>0</v>
      </c>
      <c r="G79" s="7"/>
      <c r="H79" s="7"/>
      <c r="I79" s="7"/>
      <c r="J79" s="7"/>
    </row>
    <row r="80" spans="1:10" s="2" customFormat="1" ht="13.5">
      <c r="A80" s="31">
        <v>414411</v>
      </c>
      <c r="B80" s="6"/>
      <c r="C80" s="7" t="s">
        <v>7</v>
      </c>
      <c r="D80" s="19"/>
      <c r="E80" s="19"/>
      <c r="F80" s="80">
        <f t="shared" si="2"/>
        <v>0</v>
      </c>
      <c r="G80" s="7"/>
      <c r="H80" s="7"/>
      <c r="I80" s="7"/>
      <c r="J80" s="7"/>
    </row>
    <row r="81" spans="1:10" s="2" customFormat="1" ht="13.5">
      <c r="A81" s="31">
        <v>414419</v>
      </c>
      <c r="B81" s="6"/>
      <c r="C81" s="7" t="s">
        <v>196</v>
      </c>
      <c r="D81" s="19"/>
      <c r="E81" s="19"/>
      <c r="F81" s="80">
        <f t="shared" si="2"/>
        <v>0</v>
      </c>
      <c r="G81" s="7"/>
      <c r="H81" s="7"/>
      <c r="I81" s="7"/>
      <c r="J81" s="7"/>
    </row>
    <row r="82" spans="1:10" s="2" customFormat="1" ht="13.5">
      <c r="A82" s="36">
        <v>415000</v>
      </c>
      <c r="B82" s="3"/>
      <c r="C82" s="4" t="s">
        <v>73</v>
      </c>
      <c r="D82" s="20">
        <f>SUM(D83)</f>
        <v>0</v>
      </c>
      <c r="E82" s="20">
        <f>SUM(E83)</f>
        <v>0</v>
      </c>
      <c r="F82" s="83">
        <f t="shared" si="2"/>
        <v>0</v>
      </c>
      <c r="G82" s="7"/>
      <c r="H82" s="7"/>
      <c r="I82" s="7"/>
      <c r="J82" s="7"/>
    </row>
    <row r="83" spans="1:10" s="2" customFormat="1" ht="13.5">
      <c r="A83" s="37">
        <v>415100</v>
      </c>
      <c r="B83" s="12"/>
      <c r="C83" s="13" t="s">
        <v>73</v>
      </c>
      <c r="D83" s="22">
        <f>SUM(D84)</f>
        <v>0</v>
      </c>
      <c r="E83" s="22">
        <f>SUM(E84)</f>
        <v>0</v>
      </c>
      <c r="F83" s="84">
        <f t="shared" si="2"/>
        <v>0</v>
      </c>
      <c r="G83" s="7"/>
      <c r="H83" s="7"/>
      <c r="I83" s="7"/>
      <c r="J83" s="7"/>
    </row>
    <row r="84" spans="1:10" s="2" customFormat="1" ht="13.5">
      <c r="A84" s="31">
        <v>415112</v>
      </c>
      <c r="B84" s="6"/>
      <c r="C84" s="7" t="s">
        <v>91</v>
      </c>
      <c r="D84" s="19"/>
      <c r="E84" s="19"/>
      <c r="F84" s="80">
        <f t="shared" si="2"/>
        <v>0</v>
      </c>
      <c r="G84" s="7"/>
      <c r="H84" s="7"/>
      <c r="I84" s="7"/>
      <c r="J84" s="7"/>
    </row>
    <row r="85" spans="1:10" s="2" customFormat="1" ht="13.5">
      <c r="A85" s="36">
        <v>416000</v>
      </c>
      <c r="B85" s="3"/>
      <c r="C85" s="4" t="s">
        <v>74</v>
      </c>
      <c r="D85" s="20">
        <f>SUM(D86)</f>
        <v>0</v>
      </c>
      <c r="E85" s="20">
        <f>SUM(E86)</f>
        <v>0</v>
      </c>
      <c r="F85" s="83">
        <f t="shared" si="2"/>
        <v>0</v>
      </c>
      <c r="G85" s="7"/>
      <c r="H85" s="7"/>
      <c r="I85" s="7"/>
      <c r="J85" s="7"/>
    </row>
    <row r="86" spans="1:10" s="2" customFormat="1" ht="13.5">
      <c r="A86" s="37">
        <v>416100</v>
      </c>
      <c r="B86" s="12"/>
      <c r="C86" s="13" t="s">
        <v>74</v>
      </c>
      <c r="D86" s="22">
        <f>SUM(D87:D90)</f>
        <v>0</v>
      </c>
      <c r="E86" s="22">
        <f>SUM(E87:E90)</f>
        <v>0</v>
      </c>
      <c r="F86" s="84">
        <f t="shared" si="2"/>
        <v>0</v>
      </c>
      <c r="G86" s="7"/>
      <c r="H86" s="7"/>
      <c r="I86" s="7"/>
      <c r="J86" s="7"/>
    </row>
    <row r="87" spans="1:10" s="2" customFormat="1" ht="13.5">
      <c r="A87" s="31">
        <v>416111</v>
      </c>
      <c r="B87" s="6"/>
      <c r="C87" s="7" t="s">
        <v>197</v>
      </c>
      <c r="D87" s="23"/>
      <c r="E87" s="23"/>
      <c r="F87" s="80">
        <f t="shared" si="2"/>
        <v>0</v>
      </c>
      <c r="G87" s="7"/>
      <c r="H87" s="7"/>
      <c r="I87" s="7"/>
      <c r="J87" s="7"/>
    </row>
    <row r="88" spans="1:10" s="2" customFormat="1" ht="13.5">
      <c r="A88" s="31">
        <v>416112</v>
      </c>
      <c r="B88" s="6"/>
      <c r="C88" s="7" t="s">
        <v>92</v>
      </c>
      <c r="D88" s="19"/>
      <c r="E88" s="19"/>
      <c r="F88" s="80">
        <f t="shared" si="2"/>
        <v>0</v>
      </c>
      <c r="G88" s="7"/>
      <c r="H88" s="7"/>
      <c r="I88" s="7"/>
      <c r="J88" s="7"/>
    </row>
    <row r="89" spans="1:10" s="2" customFormat="1" ht="13.5">
      <c r="A89" s="31">
        <v>416121</v>
      </c>
      <c r="B89" s="6"/>
      <c r="C89" s="7" t="s">
        <v>93</v>
      </c>
      <c r="D89" s="19"/>
      <c r="E89" s="19"/>
      <c r="F89" s="80">
        <f t="shared" si="2"/>
        <v>0</v>
      </c>
      <c r="G89" s="7"/>
      <c r="H89" s="7"/>
      <c r="I89" s="7"/>
      <c r="J89" s="7"/>
    </row>
    <row r="90" spans="1:10" s="2" customFormat="1" ht="13.5">
      <c r="A90" s="31">
        <v>416132</v>
      </c>
      <c r="B90" s="6"/>
      <c r="C90" s="7" t="s">
        <v>94</v>
      </c>
      <c r="D90" s="19"/>
      <c r="E90" s="19"/>
      <c r="F90" s="80">
        <f t="shared" si="2"/>
        <v>0</v>
      </c>
      <c r="G90" s="7"/>
      <c r="H90" s="7"/>
      <c r="I90" s="7"/>
      <c r="J90" s="7"/>
    </row>
    <row r="91" spans="1:10" s="2" customFormat="1" ht="13.5">
      <c r="A91" s="36">
        <v>417000</v>
      </c>
      <c r="B91" s="3"/>
      <c r="C91" s="4" t="s">
        <v>8</v>
      </c>
      <c r="D91" s="20">
        <f>D92</f>
        <v>0</v>
      </c>
      <c r="E91" s="20">
        <f>E92</f>
        <v>0</v>
      </c>
      <c r="F91" s="83">
        <f t="shared" si="2"/>
        <v>0</v>
      </c>
      <c r="G91" s="7"/>
      <c r="H91" s="7"/>
      <c r="I91" s="7"/>
      <c r="J91" s="7"/>
    </row>
    <row r="92" spans="1:10" s="2" customFormat="1" ht="13.5">
      <c r="A92" s="58">
        <v>417100</v>
      </c>
      <c r="B92" s="59"/>
      <c r="C92" s="60" t="s">
        <v>8</v>
      </c>
      <c r="D92" s="61">
        <f>D93</f>
        <v>0</v>
      </c>
      <c r="E92" s="61">
        <f>E93</f>
        <v>0</v>
      </c>
      <c r="F92" s="84">
        <f t="shared" si="2"/>
        <v>0</v>
      </c>
      <c r="G92" s="7"/>
      <c r="H92" s="7"/>
      <c r="I92" s="7"/>
      <c r="J92" s="7"/>
    </row>
    <row r="93" spans="1:10" s="2" customFormat="1" ht="13.5">
      <c r="A93" s="31">
        <v>417111</v>
      </c>
      <c r="B93" s="6"/>
      <c r="C93" s="14" t="s">
        <v>8</v>
      </c>
      <c r="D93" s="19"/>
      <c r="E93" s="19"/>
      <c r="F93" s="86">
        <f t="shared" si="2"/>
        <v>0</v>
      </c>
      <c r="G93" s="7"/>
      <c r="H93" s="7"/>
      <c r="I93" s="7"/>
      <c r="J93" s="7"/>
    </row>
    <row r="94" spans="1:10" s="2" customFormat="1" ht="13.5">
      <c r="A94" s="30">
        <v>420000</v>
      </c>
      <c r="B94" s="10"/>
      <c r="C94" s="11" t="s">
        <v>75</v>
      </c>
      <c r="D94" s="21">
        <f>D95+D136+D151+D190+D206+D232</f>
        <v>5896000</v>
      </c>
      <c r="E94" s="21">
        <f>E95+E136+E151+E190+E206+E232</f>
        <v>2000000</v>
      </c>
      <c r="F94" s="21">
        <f>F95+F136+F151+F190+F206+F232</f>
        <v>7896000</v>
      </c>
      <c r="G94" s="7"/>
      <c r="H94" s="7"/>
      <c r="I94" s="7"/>
      <c r="J94" s="7"/>
    </row>
    <row r="95" spans="1:10" s="2" customFormat="1" ht="13.5">
      <c r="A95" s="36">
        <v>421000</v>
      </c>
      <c r="B95" s="3"/>
      <c r="C95" s="4" t="s">
        <v>9</v>
      </c>
      <c r="D95" s="20">
        <f>SUM(D96+D99+D106+D115+D123+D129+D133)</f>
        <v>0</v>
      </c>
      <c r="E95" s="20">
        <f>SUM(E96+E99+E106+E115+E123+E129+E133)</f>
        <v>0</v>
      </c>
      <c r="F95" s="83">
        <f t="shared" si="2"/>
        <v>0</v>
      </c>
      <c r="G95" s="7"/>
      <c r="H95" s="7"/>
      <c r="I95" s="7"/>
      <c r="J95" s="7"/>
    </row>
    <row r="96" spans="1:10" s="2" customFormat="1" ht="13.5">
      <c r="A96" s="37">
        <v>421100</v>
      </c>
      <c r="B96" s="12"/>
      <c r="C96" s="13" t="s">
        <v>10</v>
      </c>
      <c r="D96" s="22">
        <f>SUM(D97:D98)</f>
        <v>0</v>
      </c>
      <c r="E96" s="22">
        <f>SUM(E97:E98)</f>
        <v>0</v>
      </c>
      <c r="F96" s="84">
        <f t="shared" si="2"/>
        <v>0</v>
      </c>
      <c r="G96" s="7"/>
      <c r="H96" s="7"/>
      <c r="I96" s="7"/>
      <c r="J96" s="7"/>
    </row>
    <row r="97" spans="1:10" s="2" customFormat="1" ht="13.5">
      <c r="A97" s="31">
        <v>421111</v>
      </c>
      <c r="B97" s="6"/>
      <c r="C97" s="7" t="s">
        <v>95</v>
      </c>
      <c r="D97" s="19"/>
      <c r="E97" s="19"/>
      <c r="F97" s="80">
        <f t="shared" si="2"/>
        <v>0</v>
      </c>
      <c r="G97" s="7"/>
      <c r="H97" s="7"/>
      <c r="I97" s="7"/>
      <c r="J97" s="7"/>
    </row>
    <row r="98" spans="1:10" s="2" customFormat="1" ht="13.5">
      <c r="A98" s="31">
        <v>421121</v>
      </c>
      <c r="B98" s="6"/>
      <c r="C98" s="7" t="s">
        <v>96</v>
      </c>
      <c r="D98" s="19"/>
      <c r="E98" s="19"/>
      <c r="F98" s="80">
        <f t="shared" si="2"/>
        <v>0</v>
      </c>
      <c r="G98" s="7"/>
      <c r="H98" s="7"/>
      <c r="I98" s="7"/>
      <c r="J98" s="7"/>
    </row>
    <row r="99" spans="1:10" s="2" customFormat="1" ht="13.5">
      <c r="A99" s="37">
        <v>421200</v>
      </c>
      <c r="B99" s="12"/>
      <c r="C99" s="13" t="s">
        <v>11</v>
      </c>
      <c r="D99" s="22">
        <f>SUM(D100:D105)</f>
        <v>0</v>
      </c>
      <c r="E99" s="22">
        <f>SUM(E100:E105)</f>
        <v>0</v>
      </c>
      <c r="F99" s="84">
        <f t="shared" si="2"/>
        <v>0</v>
      </c>
      <c r="G99" s="7"/>
      <c r="H99" s="7"/>
      <c r="I99" s="7"/>
      <c r="J99" s="7"/>
    </row>
    <row r="100" spans="1:10" s="2" customFormat="1" ht="13.5">
      <c r="A100" s="31">
        <v>421211</v>
      </c>
      <c r="B100" s="6"/>
      <c r="C100" s="7" t="s">
        <v>97</v>
      </c>
      <c r="D100" s="19"/>
      <c r="E100" s="19"/>
      <c r="F100" s="80">
        <f t="shared" si="2"/>
        <v>0</v>
      </c>
      <c r="G100" s="7"/>
      <c r="H100" s="7"/>
      <c r="I100" s="7"/>
      <c r="J100" s="7"/>
    </row>
    <row r="101" spans="1:10" s="2" customFormat="1" ht="13.5">
      <c r="A101" s="31">
        <v>421221</v>
      </c>
      <c r="B101" s="6"/>
      <c r="C101" s="7" t="s">
        <v>198</v>
      </c>
      <c r="D101" s="19"/>
      <c r="E101" s="19"/>
      <c r="F101" s="80">
        <f t="shared" si="2"/>
        <v>0</v>
      </c>
      <c r="G101" s="7"/>
      <c r="H101" s="7"/>
      <c r="I101" s="7"/>
      <c r="J101" s="7"/>
    </row>
    <row r="102" spans="1:10" s="2" customFormat="1" ht="13.5">
      <c r="A102" s="31">
        <v>421222</v>
      </c>
      <c r="B102" s="6"/>
      <c r="C102" s="7" t="s">
        <v>98</v>
      </c>
      <c r="D102" s="19"/>
      <c r="E102" s="19"/>
      <c r="F102" s="80">
        <f t="shared" si="2"/>
        <v>0</v>
      </c>
      <c r="G102" s="7"/>
      <c r="H102" s="7"/>
      <c r="I102" s="7"/>
      <c r="J102" s="7"/>
    </row>
    <row r="103" spans="1:10" s="2" customFormat="1" ht="13.5">
      <c r="A103" s="31">
        <v>421223</v>
      </c>
      <c r="B103" s="6"/>
      <c r="C103" s="7" t="s">
        <v>99</v>
      </c>
      <c r="D103" s="19"/>
      <c r="E103" s="19"/>
      <c r="F103" s="80">
        <f t="shared" si="2"/>
        <v>0</v>
      </c>
      <c r="G103" s="7"/>
      <c r="H103" s="7"/>
      <c r="I103" s="7"/>
      <c r="J103" s="7"/>
    </row>
    <row r="104" spans="1:10" s="2" customFormat="1" ht="13.5">
      <c r="A104" s="31">
        <v>421224</v>
      </c>
      <c r="B104" s="6"/>
      <c r="C104" s="7" t="s">
        <v>100</v>
      </c>
      <c r="D104" s="19"/>
      <c r="E104" s="19"/>
      <c r="F104" s="80">
        <f t="shared" si="2"/>
        <v>0</v>
      </c>
      <c r="G104" s="7"/>
      <c r="H104" s="7"/>
      <c r="I104" s="7"/>
      <c r="J104" s="7"/>
    </row>
    <row r="105" spans="1:10" s="2" customFormat="1" ht="13.5">
      <c r="A105" s="31">
        <v>421225</v>
      </c>
      <c r="B105" s="6"/>
      <c r="C105" s="7" t="s">
        <v>101</v>
      </c>
      <c r="D105" s="19"/>
      <c r="E105" s="19"/>
      <c r="F105" s="80">
        <f t="shared" si="2"/>
        <v>0</v>
      </c>
      <c r="G105" s="7"/>
      <c r="H105" s="7"/>
      <c r="I105" s="7"/>
      <c r="J105" s="7"/>
    </row>
    <row r="106" spans="1:10" s="2" customFormat="1" ht="13.5">
      <c r="A106" s="37">
        <v>421300</v>
      </c>
      <c r="B106" s="12"/>
      <c r="C106" s="13" t="s">
        <v>12</v>
      </c>
      <c r="D106" s="22">
        <f>SUM(D107:D114)</f>
        <v>0</v>
      </c>
      <c r="E106" s="22">
        <f>SUM(E107:E114)</f>
        <v>0</v>
      </c>
      <c r="F106" s="84">
        <f t="shared" si="2"/>
        <v>0</v>
      </c>
      <c r="G106" s="7"/>
      <c r="H106" s="7"/>
      <c r="I106" s="7"/>
      <c r="J106" s="7"/>
    </row>
    <row r="107" spans="1:10" s="2" customFormat="1" ht="13.5">
      <c r="A107" s="31">
        <v>421311</v>
      </c>
      <c r="B107" s="6"/>
      <c r="C107" s="7" t="s">
        <v>102</v>
      </c>
      <c r="D107" s="19"/>
      <c r="E107" s="19"/>
      <c r="F107" s="80">
        <f t="shared" si="2"/>
        <v>0</v>
      </c>
      <c r="G107" s="7"/>
      <c r="H107" s="7"/>
      <c r="I107" s="7"/>
      <c r="J107" s="7"/>
    </row>
    <row r="108" spans="1:10" s="2" customFormat="1" ht="13.5">
      <c r="A108" s="31">
        <v>421321</v>
      </c>
      <c r="B108" s="6"/>
      <c r="C108" s="7" t="s">
        <v>103</v>
      </c>
      <c r="D108" s="19"/>
      <c r="E108" s="19"/>
      <c r="F108" s="80">
        <f t="shared" si="2"/>
        <v>0</v>
      </c>
      <c r="G108" s="7"/>
      <c r="H108" s="7"/>
      <c r="I108" s="7"/>
      <c r="J108" s="7"/>
    </row>
    <row r="109" spans="1:10" s="2" customFormat="1" ht="13.5">
      <c r="A109" s="31">
        <v>421322</v>
      </c>
      <c r="B109" s="6"/>
      <c r="C109" s="7" t="s">
        <v>104</v>
      </c>
      <c r="D109" s="19"/>
      <c r="E109" s="19"/>
      <c r="F109" s="80">
        <f t="shared" si="2"/>
        <v>0</v>
      </c>
      <c r="G109" s="7"/>
      <c r="H109" s="7"/>
      <c r="I109" s="7"/>
      <c r="J109" s="7"/>
    </row>
    <row r="110" spans="1:10" s="2" customFormat="1" ht="13.5">
      <c r="A110" s="31">
        <v>421323</v>
      </c>
      <c r="B110" s="6"/>
      <c r="C110" s="7" t="s">
        <v>105</v>
      </c>
      <c r="D110" s="19"/>
      <c r="E110" s="19"/>
      <c r="F110" s="80">
        <f t="shared" si="2"/>
        <v>0</v>
      </c>
      <c r="G110" s="7"/>
      <c r="H110" s="7"/>
      <c r="I110" s="7"/>
      <c r="J110" s="7"/>
    </row>
    <row r="111" spans="1:10" s="2" customFormat="1" ht="13.5">
      <c r="A111" s="31">
        <v>421324</v>
      </c>
      <c r="B111" s="6"/>
      <c r="C111" s="7" t="s">
        <v>106</v>
      </c>
      <c r="D111" s="19"/>
      <c r="E111" s="19"/>
      <c r="F111" s="80">
        <f t="shared" si="2"/>
        <v>0</v>
      </c>
      <c r="G111" s="7"/>
      <c r="H111" s="7"/>
      <c r="I111" s="7"/>
      <c r="J111" s="7"/>
    </row>
    <row r="112" spans="1:10" s="2" customFormat="1" ht="13.5">
      <c r="A112" s="31">
        <v>421325</v>
      </c>
      <c r="B112" s="6"/>
      <c r="C112" s="7" t="s">
        <v>107</v>
      </c>
      <c r="D112" s="19"/>
      <c r="E112" s="19"/>
      <c r="F112" s="80">
        <f t="shared" si="2"/>
        <v>0</v>
      </c>
      <c r="G112" s="7"/>
      <c r="H112" s="7"/>
      <c r="I112" s="7"/>
      <c r="J112" s="7"/>
    </row>
    <row r="113" spans="1:10" s="2" customFormat="1" ht="13.5">
      <c r="A113" s="31">
        <v>421391</v>
      </c>
      <c r="B113" s="6"/>
      <c r="C113" s="7" t="s">
        <v>199</v>
      </c>
      <c r="D113" s="19"/>
      <c r="E113" s="19"/>
      <c r="F113" s="80">
        <f t="shared" si="2"/>
        <v>0</v>
      </c>
      <c r="G113" s="7"/>
      <c r="H113" s="7"/>
      <c r="I113" s="7"/>
      <c r="J113" s="7"/>
    </row>
    <row r="114" spans="1:10" s="2" customFormat="1" ht="13.5">
      <c r="A114" s="31">
        <v>421392</v>
      </c>
      <c r="B114" s="6"/>
      <c r="C114" s="7" t="s">
        <v>200</v>
      </c>
      <c r="D114" s="19"/>
      <c r="E114" s="19"/>
      <c r="F114" s="80">
        <f t="shared" si="2"/>
        <v>0</v>
      </c>
      <c r="G114" s="7"/>
      <c r="H114" s="7"/>
      <c r="I114" s="7"/>
      <c r="J114" s="7"/>
    </row>
    <row r="115" spans="1:10" s="2" customFormat="1" ht="13.5">
      <c r="A115" s="37">
        <v>421400</v>
      </c>
      <c r="B115" s="12"/>
      <c r="C115" s="13" t="s">
        <v>13</v>
      </c>
      <c r="D115" s="22">
        <f>SUM(D116:D122)</f>
        <v>0</v>
      </c>
      <c r="E115" s="22">
        <f>SUM(E116:E122)</f>
        <v>0</v>
      </c>
      <c r="F115" s="84">
        <f t="shared" si="2"/>
        <v>0</v>
      </c>
      <c r="G115" s="7"/>
      <c r="H115" s="7"/>
      <c r="I115" s="7"/>
      <c r="J115" s="7"/>
    </row>
    <row r="116" spans="1:10" s="2" customFormat="1" ht="13.5">
      <c r="A116" s="31">
        <v>421411</v>
      </c>
      <c r="B116" s="6"/>
      <c r="C116" s="7" t="s">
        <v>108</v>
      </c>
      <c r="D116" s="19"/>
      <c r="E116" s="19"/>
      <c r="F116" s="80">
        <f t="shared" si="2"/>
        <v>0</v>
      </c>
      <c r="G116" s="7"/>
      <c r="H116" s="7"/>
      <c r="I116" s="7"/>
      <c r="J116" s="7"/>
    </row>
    <row r="117" spans="1:10" s="2" customFormat="1" ht="13.5">
      <c r="A117" s="31">
        <v>421412</v>
      </c>
      <c r="B117" s="6"/>
      <c r="C117" s="7" t="s">
        <v>109</v>
      </c>
      <c r="D117" s="19"/>
      <c r="E117" s="19"/>
      <c r="F117" s="80">
        <f t="shared" si="2"/>
        <v>0</v>
      </c>
      <c r="G117" s="7"/>
      <c r="H117" s="7"/>
      <c r="I117" s="7"/>
      <c r="J117" s="7"/>
    </row>
    <row r="118" spans="1:10" s="2" customFormat="1" ht="13.5">
      <c r="A118" s="31">
        <v>421414</v>
      </c>
      <c r="B118" s="6"/>
      <c r="C118" s="7" t="s">
        <v>110</v>
      </c>
      <c r="D118" s="19"/>
      <c r="E118" s="19"/>
      <c r="F118" s="80">
        <f aca="true" t="shared" si="3" ref="F118:F182">SUM(D118+E118)</f>
        <v>0</v>
      </c>
      <c r="G118" s="7"/>
      <c r="H118" s="7"/>
      <c r="I118" s="7"/>
      <c r="J118" s="7"/>
    </row>
    <row r="119" spans="1:10" s="2" customFormat="1" ht="13.5">
      <c r="A119" s="31">
        <v>421419</v>
      </c>
      <c r="B119" s="6"/>
      <c r="C119" s="7" t="s">
        <v>201</v>
      </c>
      <c r="D119" s="19"/>
      <c r="E119" s="19"/>
      <c r="F119" s="80">
        <f t="shared" si="3"/>
        <v>0</v>
      </c>
      <c r="G119" s="7"/>
      <c r="H119" s="7"/>
      <c r="I119" s="7"/>
      <c r="J119" s="7"/>
    </row>
    <row r="120" spans="1:10" s="2" customFormat="1" ht="13.5">
      <c r="A120" s="31">
        <v>421421</v>
      </c>
      <c r="B120" s="6"/>
      <c r="C120" s="7" t="s">
        <v>111</v>
      </c>
      <c r="D120" s="19"/>
      <c r="E120" s="19"/>
      <c r="F120" s="80">
        <f t="shared" si="3"/>
        <v>0</v>
      </c>
      <c r="G120" s="7"/>
      <c r="H120" s="7"/>
      <c r="I120" s="7"/>
      <c r="J120" s="7"/>
    </row>
    <row r="121" spans="1:10" s="2" customFormat="1" ht="13.5">
      <c r="A121" s="31">
        <v>421422</v>
      </c>
      <c r="B121" s="6"/>
      <c r="C121" s="7" t="s">
        <v>112</v>
      </c>
      <c r="D121" s="19"/>
      <c r="E121" s="19"/>
      <c r="F121" s="80">
        <f t="shared" si="3"/>
        <v>0</v>
      </c>
      <c r="G121" s="7"/>
      <c r="H121" s="7"/>
      <c r="I121" s="7"/>
      <c r="J121" s="7"/>
    </row>
    <row r="122" spans="1:10" ht="13.5">
      <c r="A122" s="31">
        <v>421429</v>
      </c>
      <c r="B122" s="6"/>
      <c r="C122" s="7" t="s">
        <v>202</v>
      </c>
      <c r="D122" s="24"/>
      <c r="E122" s="24"/>
      <c r="F122" s="80">
        <f t="shared" si="3"/>
        <v>0</v>
      </c>
      <c r="G122" s="29"/>
      <c r="H122" s="29"/>
      <c r="I122" s="29"/>
      <c r="J122" s="29"/>
    </row>
    <row r="123" spans="1:10" s="2" customFormat="1" ht="13.5">
      <c r="A123" s="37">
        <v>421500</v>
      </c>
      <c r="B123" s="12"/>
      <c r="C123" s="13" t="s">
        <v>14</v>
      </c>
      <c r="D123" s="22">
        <f>SUM(D124:D128)</f>
        <v>0</v>
      </c>
      <c r="E123" s="22">
        <f>SUM(E124:E128)</f>
        <v>0</v>
      </c>
      <c r="F123" s="84">
        <f t="shared" si="3"/>
        <v>0</v>
      </c>
      <c r="G123" s="7"/>
      <c r="H123" s="7"/>
      <c r="I123" s="7"/>
      <c r="J123" s="7"/>
    </row>
    <row r="124" spans="1:10" s="2" customFormat="1" ht="13.5">
      <c r="A124" s="31">
        <v>421511</v>
      </c>
      <c r="B124" s="6"/>
      <c r="C124" s="7" t="s">
        <v>113</v>
      </c>
      <c r="D124" s="19"/>
      <c r="E124" s="19"/>
      <c r="F124" s="80">
        <f t="shared" si="3"/>
        <v>0</v>
      </c>
      <c r="G124" s="7"/>
      <c r="H124" s="7"/>
      <c r="I124" s="7"/>
      <c r="J124" s="7"/>
    </row>
    <row r="125" spans="1:10" s="2" customFormat="1" ht="13.5">
      <c r="A125" s="31">
        <v>421512</v>
      </c>
      <c r="B125" s="6"/>
      <c r="C125" s="7" t="s">
        <v>114</v>
      </c>
      <c r="D125" s="19"/>
      <c r="E125" s="19"/>
      <c r="F125" s="80">
        <f t="shared" si="3"/>
        <v>0</v>
      </c>
      <c r="G125" s="7"/>
      <c r="H125" s="7"/>
      <c r="I125" s="7"/>
      <c r="J125" s="7"/>
    </row>
    <row r="126" spans="1:10" s="2" customFormat="1" ht="13.5">
      <c r="A126" s="31">
        <v>421513</v>
      </c>
      <c r="B126" s="6"/>
      <c r="C126" s="7" t="s">
        <v>203</v>
      </c>
      <c r="D126" s="19"/>
      <c r="E126" s="19"/>
      <c r="F126" s="80">
        <f t="shared" si="3"/>
        <v>0</v>
      </c>
      <c r="G126" s="7"/>
      <c r="H126" s="7"/>
      <c r="I126" s="7"/>
      <c r="J126" s="7"/>
    </row>
    <row r="127" spans="1:10" s="2" customFormat="1" ht="13.5">
      <c r="A127" s="31">
        <v>421519</v>
      </c>
      <c r="B127" s="6"/>
      <c r="C127" s="7" t="s">
        <v>204</v>
      </c>
      <c r="D127" s="19"/>
      <c r="E127" s="19"/>
      <c r="F127" s="80">
        <f t="shared" si="3"/>
        <v>0</v>
      </c>
      <c r="G127" s="7"/>
      <c r="H127" s="7"/>
      <c r="I127" s="7"/>
      <c r="J127" s="7"/>
    </row>
    <row r="128" spans="1:10" s="2" customFormat="1" ht="13.5">
      <c r="A128" s="31">
        <v>421521</v>
      </c>
      <c r="B128" s="6"/>
      <c r="C128" s="7" t="s">
        <v>115</v>
      </c>
      <c r="D128" s="19"/>
      <c r="E128" s="19"/>
      <c r="F128" s="80">
        <f t="shared" si="3"/>
        <v>0</v>
      </c>
      <c r="G128" s="7"/>
      <c r="H128" s="7"/>
      <c r="I128" s="7"/>
      <c r="J128" s="7"/>
    </row>
    <row r="129" spans="1:10" s="2" customFormat="1" ht="13.5">
      <c r="A129" s="37">
        <v>421600</v>
      </c>
      <c r="B129" s="12"/>
      <c r="C129" s="13" t="s">
        <v>15</v>
      </c>
      <c r="D129" s="22">
        <f>SUM(D130:D132)</f>
        <v>0</v>
      </c>
      <c r="E129" s="22">
        <f>SUM(E130:E132)</f>
        <v>0</v>
      </c>
      <c r="F129" s="84">
        <f t="shared" si="3"/>
        <v>0</v>
      </c>
      <c r="G129" s="7"/>
      <c r="H129" s="7"/>
      <c r="I129" s="7"/>
      <c r="J129" s="7"/>
    </row>
    <row r="130" spans="1:10" s="2" customFormat="1" ht="13.5">
      <c r="A130" s="31">
        <v>421611</v>
      </c>
      <c r="B130" s="6"/>
      <c r="C130" s="7" t="s">
        <v>116</v>
      </c>
      <c r="D130" s="19"/>
      <c r="E130" s="19"/>
      <c r="F130" s="80">
        <f t="shared" si="3"/>
        <v>0</v>
      </c>
      <c r="G130" s="7"/>
      <c r="H130" s="7"/>
      <c r="I130" s="7"/>
      <c r="J130" s="7"/>
    </row>
    <row r="131" spans="1:10" s="2" customFormat="1" ht="13.5">
      <c r="A131" s="31">
        <v>421612</v>
      </c>
      <c r="B131" s="6"/>
      <c r="C131" s="7" t="s">
        <v>117</v>
      </c>
      <c r="D131" s="19"/>
      <c r="E131" s="19"/>
      <c r="F131" s="80">
        <f t="shared" si="3"/>
        <v>0</v>
      </c>
      <c r="G131" s="7"/>
      <c r="H131" s="7"/>
      <c r="I131" s="7"/>
      <c r="J131" s="7"/>
    </row>
    <row r="132" spans="1:10" s="2" customFormat="1" ht="13.5">
      <c r="A132" s="31">
        <v>421619</v>
      </c>
      <c r="B132" s="6"/>
      <c r="C132" s="7" t="s">
        <v>118</v>
      </c>
      <c r="D132" s="19"/>
      <c r="E132" s="19"/>
      <c r="F132" s="80">
        <f t="shared" si="3"/>
        <v>0</v>
      </c>
      <c r="G132" s="7"/>
      <c r="H132" s="7"/>
      <c r="I132" s="7"/>
      <c r="J132" s="7"/>
    </row>
    <row r="133" spans="1:10" s="2" customFormat="1" ht="13.5">
      <c r="A133" s="37">
        <v>421900</v>
      </c>
      <c r="B133" s="12"/>
      <c r="C133" s="13" t="s">
        <v>205</v>
      </c>
      <c r="D133" s="22">
        <f>SUM(D134:D135)</f>
        <v>0</v>
      </c>
      <c r="E133" s="22">
        <f>SUM(E134:E135)</f>
        <v>0</v>
      </c>
      <c r="F133" s="84">
        <f t="shared" si="3"/>
        <v>0</v>
      </c>
      <c r="G133" s="7"/>
      <c r="H133" s="7"/>
      <c r="I133" s="7"/>
      <c r="J133" s="7"/>
    </row>
    <row r="134" spans="1:10" s="2" customFormat="1" ht="13.5">
      <c r="A134" s="31">
        <v>421911</v>
      </c>
      <c r="B134" s="6"/>
      <c r="C134" s="7" t="s">
        <v>206</v>
      </c>
      <c r="D134" s="19"/>
      <c r="E134" s="19"/>
      <c r="F134" s="80">
        <f t="shared" si="3"/>
        <v>0</v>
      </c>
      <c r="G134" s="7"/>
      <c r="H134" s="7"/>
      <c r="I134" s="7"/>
      <c r="J134" s="7"/>
    </row>
    <row r="135" spans="1:10" s="2" customFormat="1" ht="13.5">
      <c r="A135" s="31">
        <v>421919</v>
      </c>
      <c r="B135" s="6"/>
      <c r="C135" s="5" t="s">
        <v>299</v>
      </c>
      <c r="D135" s="19"/>
      <c r="E135" s="19"/>
      <c r="F135" s="80">
        <f>SUM(D135+E135)</f>
        <v>0</v>
      </c>
      <c r="G135" s="7"/>
      <c r="H135" s="7"/>
      <c r="I135" s="7"/>
      <c r="J135" s="7"/>
    </row>
    <row r="136" spans="1:10" s="2" customFormat="1" ht="13.5">
      <c r="A136" s="36">
        <v>422000</v>
      </c>
      <c r="B136" s="3"/>
      <c r="C136" s="4" t="s">
        <v>16</v>
      </c>
      <c r="D136" s="20">
        <f>SUM(D137+D144+D149)</f>
        <v>0</v>
      </c>
      <c r="E136" s="20">
        <f>SUM(E137+E144+E149)</f>
        <v>0</v>
      </c>
      <c r="F136" s="83">
        <f t="shared" si="3"/>
        <v>0</v>
      </c>
      <c r="G136" s="7"/>
      <c r="H136" s="7"/>
      <c r="I136" s="7"/>
      <c r="J136" s="7"/>
    </row>
    <row r="137" spans="1:10" s="2" customFormat="1" ht="13.5">
      <c r="A137" s="37">
        <v>422100</v>
      </c>
      <c r="B137" s="12"/>
      <c r="C137" s="13" t="s">
        <v>17</v>
      </c>
      <c r="D137" s="22">
        <f>SUM(D138:D143)</f>
        <v>0</v>
      </c>
      <c r="E137" s="22">
        <f>SUM(E138:E143)</f>
        <v>0</v>
      </c>
      <c r="F137" s="84">
        <f t="shared" si="3"/>
        <v>0</v>
      </c>
      <c r="G137" s="7"/>
      <c r="H137" s="7"/>
      <c r="I137" s="7"/>
      <c r="J137" s="7"/>
    </row>
    <row r="138" spans="1:10" s="2" customFormat="1" ht="13.5">
      <c r="A138" s="31">
        <v>422111</v>
      </c>
      <c r="B138" s="6"/>
      <c r="C138" s="7" t="s">
        <v>119</v>
      </c>
      <c r="D138" s="19"/>
      <c r="E138" s="19"/>
      <c r="F138" s="80">
        <f t="shared" si="3"/>
        <v>0</v>
      </c>
      <c r="G138" s="7"/>
      <c r="H138" s="7"/>
      <c r="I138" s="7"/>
      <c r="J138" s="7"/>
    </row>
    <row r="139" spans="1:10" s="2" customFormat="1" ht="13.5">
      <c r="A139" s="31">
        <v>422121</v>
      </c>
      <c r="B139" s="6"/>
      <c r="C139" s="7" t="s">
        <v>120</v>
      </c>
      <c r="D139" s="19"/>
      <c r="E139" s="19"/>
      <c r="F139" s="80">
        <f t="shared" si="3"/>
        <v>0</v>
      </c>
      <c r="G139" s="7"/>
      <c r="H139" s="7"/>
      <c r="I139" s="7"/>
      <c r="J139" s="7"/>
    </row>
    <row r="140" spans="1:10" s="2" customFormat="1" ht="13.5">
      <c r="A140" s="31">
        <v>422131</v>
      </c>
      <c r="B140" s="6"/>
      <c r="C140" s="7" t="s">
        <v>121</v>
      </c>
      <c r="D140" s="19"/>
      <c r="E140" s="19"/>
      <c r="F140" s="80">
        <f t="shared" si="3"/>
        <v>0</v>
      </c>
      <c r="G140" s="7"/>
      <c r="H140" s="7"/>
      <c r="I140" s="7"/>
      <c r="J140" s="7"/>
    </row>
    <row r="141" spans="1:10" s="2" customFormat="1" ht="13.5">
      <c r="A141" s="31">
        <v>422191</v>
      </c>
      <c r="B141" s="6"/>
      <c r="C141" s="7" t="s">
        <v>122</v>
      </c>
      <c r="D141" s="19"/>
      <c r="E141" s="19"/>
      <c r="F141" s="80">
        <f t="shared" si="3"/>
        <v>0</v>
      </c>
      <c r="G141" s="7"/>
      <c r="H141" s="7"/>
      <c r="I141" s="7"/>
      <c r="J141" s="7"/>
    </row>
    <row r="142" spans="1:10" s="2" customFormat="1" ht="13.5">
      <c r="A142" s="31">
        <v>422192</v>
      </c>
      <c r="B142" s="6"/>
      <c r="C142" s="7" t="s">
        <v>123</v>
      </c>
      <c r="D142" s="19"/>
      <c r="E142" s="19"/>
      <c r="F142" s="80">
        <f t="shared" si="3"/>
        <v>0</v>
      </c>
      <c r="G142" s="7"/>
      <c r="H142" s="7"/>
      <c r="I142" s="7"/>
      <c r="J142" s="7"/>
    </row>
    <row r="143" spans="1:10" s="2" customFormat="1" ht="13.5">
      <c r="A143" s="31">
        <v>422194</v>
      </c>
      <c r="B143" s="6"/>
      <c r="C143" s="7" t="s">
        <v>124</v>
      </c>
      <c r="D143" s="19"/>
      <c r="E143" s="19"/>
      <c r="F143" s="80">
        <f t="shared" si="3"/>
        <v>0</v>
      </c>
      <c r="G143" s="7"/>
      <c r="H143" s="7"/>
      <c r="I143" s="7"/>
      <c r="J143" s="7"/>
    </row>
    <row r="144" spans="1:10" s="2" customFormat="1" ht="13.5">
      <c r="A144" s="37">
        <v>422200</v>
      </c>
      <c r="B144" s="12"/>
      <c r="C144" s="13" t="s">
        <v>125</v>
      </c>
      <c r="D144" s="22">
        <f>SUM(D145:D148)</f>
        <v>0</v>
      </c>
      <c r="E144" s="22">
        <f>SUM(E145:E148)</f>
        <v>0</v>
      </c>
      <c r="F144" s="84">
        <f t="shared" si="3"/>
        <v>0</v>
      </c>
      <c r="G144" s="7"/>
      <c r="H144" s="7"/>
      <c r="I144" s="7"/>
      <c r="J144" s="7"/>
    </row>
    <row r="145" spans="1:10" s="2" customFormat="1" ht="13.5">
      <c r="A145" s="31">
        <v>422211</v>
      </c>
      <c r="B145" s="6"/>
      <c r="C145" s="7" t="s">
        <v>126</v>
      </c>
      <c r="D145" s="19"/>
      <c r="E145" s="19"/>
      <c r="F145" s="80">
        <f>SUM(D145+E145)</f>
        <v>0</v>
      </c>
      <c r="G145" s="7"/>
      <c r="H145" s="7"/>
      <c r="I145" s="7"/>
      <c r="J145" s="7"/>
    </row>
    <row r="146" spans="1:10" s="2" customFormat="1" ht="25.5">
      <c r="A146" s="31">
        <v>422221</v>
      </c>
      <c r="B146" s="7"/>
      <c r="C146" s="7" t="s">
        <v>207</v>
      </c>
      <c r="D146" s="23"/>
      <c r="E146" s="73"/>
      <c r="F146" s="80">
        <f>SUM(D146+E146)</f>
        <v>0</v>
      </c>
      <c r="G146" s="7"/>
      <c r="H146" s="7"/>
      <c r="I146" s="7"/>
      <c r="J146" s="7"/>
    </row>
    <row r="147" spans="1:10" s="2" customFormat="1" ht="13.5">
      <c r="A147" s="34">
        <v>422231</v>
      </c>
      <c r="B147" s="62"/>
      <c r="C147" s="14" t="s">
        <v>208</v>
      </c>
      <c r="D147" s="23"/>
      <c r="E147" s="73"/>
      <c r="F147" s="80">
        <f>SUM(D147+E147)</f>
        <v>0</v>
      </c>
      <c r="G147" s="7"/>
      <c r="H147" s="7"/>
      <c r="I147" s="7"/>
      <c r="J147" s="7"/>
    </row>
    <row r="148" spans="1:10" ht="13.5">
      <c r="A148" s="34">
        <v>422299</v>
      </c>
      <c r="B148" s="16"/>
      <c r="C148" s="14" t="s">
        <v>209</v>
      </c>
      <c r="D148" s="24"/>
      <c r="E148" s="24"/>
      <c r="F148" s="80">
        <f>SUM(D148+E148)</f>
        <v>0</v>
      </c>
      <c r="G148" s="29"/>
      <c r="H148" s="29"/>
      <c r="I148" s="29"/>
      <c r="J148" s="29"/>
    </row>
    <row r="149" spans="1:10" s="2" customFormat="1" ht="13.5">
      <c r="A149" s="37">
        <v>422300</v>
      </c>
      <c r="B149" s="12"/>
      <c r="C149" s="13" t="s">
        <v>18</v>
      </c>
      <c r="D149" s="17">
        <f>SUM(D150)</f>
        <v>0</v>
      </c>
      <c r="E149" s="17">
        <f>SUM(E150)</f>
        <v>0</v>
      </c>
      <c r="F149" s="84">
        <f>SUM(D149+E149)</f>
        <v>0</v>
      </c>
      <c r="G149" s="7"/>
      <c r="H149" s="7"/>
      <c r="I149" s="7"/>
      <c r="J149" s="7"/>
    </row>
    <row r="150" spans="1:10" s="2" customFormat="1" ht="13.5">
      <c r="A150" s="31">
        <v>422391</v>
      </c>
      <c r="B150" s="6"/>
      <c r="C150" s="7" t="s">
        <v>127</v>
      </c>
      <c r="D150" s="18"/>
      <c r="E150" s="19"/>
      <c r="F150" s="80">
        <f t="shared" si="3"/>
        <v>0</v>
      </c>
      <c r="G150" s="7"/>
      <c r="H150" s="7"/>
      <c r="I150" s="7"/>
      <c r="J150" s="7"/>
    </row>
    <row r="151" spans="1:10" s="2" customFormat="1" ht="13.5">
      <c r="A151" s="36">
        <v>423000</v>
      </c>
      <c r="B151" s="3"/>
      <c r="C151" s="4" t="s">
        <v>19</v>
      </c>
      <c r="D151" s="20">
        <f>SUM(D152+D155+D159+D165+D176+D183+D185+D188)</f>
        <v>4090000</v>
      </c>
      <c r="E151" s="20">
        <f>SUM(E152+E155+E159+E165+E176+E183+E185+E188)</f>
        <v>1333000</v>
      </c>
      <c r="F151" s="83">
        <f t="shared" si="3"/>
        <v>5423000</v>
      </c>
      <c r="G151" s="7"/>
      <c r="H151" s="7"/>
      <c r="I151" s="7"/>
      <c r="J151" s="7"/>
    </row>
    <row r="152" spans="1:10" s="2" customFormat="1" ht="13.5">
      <c r="A152" s="37">
        <v>423100</v>
      </c>
      <c r="B152" s="12"/>
      <c r="C152" s="13" t="s">
        <v>20</v>
      </c>
      <c r="D152" s="22">
        <f>SUM(D153:D154)</f>
        <v>0</v>
      </c>
      <c r="E152" s="22">
        <f>SUM(E153:E154)</f>
        <v>0</v>
      </c>
      <c r="F152" s="84">
        <f t="shared" si="3"/>
        <v>0</v>
      </c>
      <c r="G152" s="7"/>
      <c r="H152" s="7"/>
      <c r="I152" s="7"/>
      <c r="J152" s="7"/>
    </row>
    <row r="153" spans="1:10" s="2" customFormat="1" ht="13.5">
      <c r="A153" s="31">
        <v>423111</v>
      </c>
      <c r="B153" s="6"/>
      <c r="C153" s="7" t="s">
        <v>128</v>
      </c>
      <c r="D153" s="19"/>
      <c r="E153" s="19"/>
      <c r="F153" s="80">
        <f t="shared" si="3"/>
        <v>0</v>
      </c>
      <c r="G153" s="7"/>
      <c r="H153" s="7"/>
      <c r="I153" s="7"/>
      <c r="J153" s="7"/>
    </row>
    <row r="154" spans="1:10" s="2" customFormat="1" ht="13.5">
      <c r="A154" s="31">
        <v>423191</v>
      </c>
      <c r="B154" s="6"/>
      <c r="C154" s="7" t="s">
        <v>129</v>
      </c>
      <c r="D154" s="19"/>
      <c r="E154" s="19"/>
      <c r="F154" s="80">
        <f t="shared" si="3"/>
        <v>0</v>
      </c>
      <c r="G154" s="7"/>
      <c r="H154" s="7"/>
      <c r="I154" s="7"/>
      <c r="J154" s="7"/>
    </row>
    <row r="155" spans="1:10" s="2" customFormat="1" ht="13.5">
      <c r="A155" s="37">
        <v>423200</v>
      </c>
      <c r="B155" s="12"/>
      <c r="C155" s="13" t="s">
        <v>21</v>
      </c>
      <c r="D155" s="22">
        <f>SUM(D156:D158)</f>
        <v>0</v>
      </c>
      <c r="E155" s="22">
        <f>SUM(E156:E158)</f>
        <v>0</v>
      </c>
      <c r="F155" s="84">
        <f t="shared" si="3"/>
        <v>0</v>
      </c>
      <c r="G155" s="7"/>
      <c r="H155" s="7"/>
      <c r="I155" s="7"/>
      <c r="J155" s="7"/>
    </row>
    <row r="156" spans="1:10" s="2" customFormat="1" ht="13.5">
      <c r="A156" s="31">
        <v>423211</v>
      </c>
      <c r="B156" s="6"/>
      <c r="C156" s="7" t="s">
        <v>130</v>
      </c>
      <c r="D156" s="19"/>
      <c r="E156" s="19"/>
      <c r="F156" s="80">
        <f t="shared" si="3"/>
        <v>0</v>
      </c>
      <c r="G156" s="7"/>
      <c r="H156" s="7"/>
      <c r="I156" s="7"/>
      <c r="J156" s="7"/>
    </row>
    <row r="157" spans="1:10" s="2" customFormat="1" ht="13.5">
      <c r="A157" s="31">
        <v>423221</v>
      </c>
      <c r="B157" s="6"/>
      <c r="C157" s="7" t="s">
        <v>131</v>
      </c>
      <c r="D157" s="19"/>
      <c r="E157" s="19"/>
      <c r="F157" s="80">
        <f>SUM(D157+E157)</f>
        <v>0</v>
      </c>
      <c r="G157" s="7"/>
      <c r="H157" s="7"/>
      <c r="I157" s="7"/>
      <c r="J157" s="7"/>
    </row>
    <row r="158" spans="1:10" ht="13.5">
      <c r="A158" s="31">
        <v>423291</v>
      </c>
      <c r="B158" s="16"/>
      <c r="C158" s="7" t="s">
        <v>210</v>
      </c>
      <c r="D158" s="24"/>
      <c r="E158" s="24"/>
      <c r="F158" s="80">
        <f>SUM(D158+E158)</f>
        <v>0</v>
      </c>
      <c r="G158" s="29"/>
      <c r="H158" s="29"/>
      <c r="I158" s="29"/>
      <c r="J158" s="29"/>
    </row>
    <row r="159" spans="1:10" s="2" customFormat="1" ht="13.5">
      <c r="A159" s="37">
        <v>423300</v>
      </c>
      <c r="B159" s="12"/>
      <c r="C159" s="13" t="s">
        <v>22</v>
      </c>
      <c r="D159" s="22">
        <f>SUM(D160:D164)</f>
        <v>0</v>
      </c>
      <c r="E159" s="22">
        <f>SUM(E160:E164)</f>
        <v>0</v>
      </c>
      <c r="F159" s="84">
        <f t="shared" si="3"/>
        <v>0</v>
      </c>
      <c r="G159" s="7"/>
      <c r="H159" s="7"/>
      <c r="I159" s="7"/>
      <c r="J159" s="7"/>
    </row>
    <row r="160" spans="1:10" s="2" customFormat="1" ht="13.5">
      <c r="A160" s="34">
        <v>423311</v>
      </c>
      <c r="B160" s="15"/>
      <c r="C160" s="14" t="s">
        <v>22</v>
      </c>
      <c r="D160" s="23"/>
      <c r="E160" s="23"/>
      <c r="F160" s="80">
        <f t="shared" si="3"/>
        <v>0</v>
      </c>
      <c r="G160" s="7"/>
      <c r="H160" s="7"/>
      <c r="I160" s="7"/>
      <c r="J160" s="7"/>
    </row>
    <row r="161" spans="1:10" s="2" customFormat="1" ht="13.5">
      <c r="A161" s="31">
        <v>423321</v>
      </c>
      <c r="B161" s="6"/>
      <c r="C161" s="7" t="s">
        <v>132</v>
      </c>
      <c r="D161" s="19"/>
      <c r="E161" s="19"/>
      <c r="F161" s="80">
        <f t="shared" si="3"/>
        <v>0</v>
      </c>
      <c r="G161" s="7"/>
      <c r="H161" s="7"/>
      <c r="I161" s="7"/>
      <c r="J161" s="7"/>
    </row>
    <row r="162" spans="1:10" s="2" customFormat="1" ht="13.5">
      <c r="A162" s="31">
        <v>423322</v>
      </c>
      <c r="B162" s="6"/>
      <c r="C162" s="7" t="s">
        <v>133</v>
      </c>
      <c r="D162" s="19"/>
      <c r="E162" s="19"/>
      <c r="F162" s="80">
        <f t="shared" si="3"/>
        <v>0</v>
      </c>
      <c r="G162" s="7"/>
      <c r="H162" s="7"/>
      <c r="I162" s="7"/>
      <c r="J162" s="7"/>
    </row>
    <row r="163" spans="1:10" s="2" customFormat="1" ht="13.5">
      <c r="A163" s="31">
        <v>423323</v>
      </c>
      <c r="B163" s="6"/>
      <c r="C163" s="7" t="s">
        <v>134</v>
      </c>
      <c r="D163" s="19"/>
      <c r="E163" s="19"/>
      <c r="F163" s="80">
        <f t="shared" si="3"/>
        <v>0</v>
      </c>
      <c r="G163" s="7"/>
      <c r="H163" s="7"/>
      <c r="I163" s="7"/>
      <c r="J163" s="7"/>
    </row>
    <row r="164" spans="1:10" s="2" customFormat="1" ht="13.5">
      <c r="A164" s="31">
        <v>423391</v>
      </c>
      <c r="B164" s="6"/>
      <c r="C164" s="7" t="s">
        <v>135</v>
      </c>
      <c r="D164" s="19"/>
      <c r="E164" s="19"/>
      <c r="F164" s="80">
        <f t="shared" si="3"/>
        <v>0</v>
      </c>
      <c r="G164" s="7"/>
      <c r="H164" s="7"/>
      <c r="I164" s="7"/>
      <c r="J164" s="7"/>
    </row>
    <row r="165" spans="1:10" s="2" customFormat="1" ht="13.5">
      <c r="A165" s="37">
        <v>423400</v>
      </c>
      <c r="B165" s="12"/>
      <c r="C165" s="13" t="s">
        <v>23</v>
      </c>
      <c r="D165" s="22">
        <f>SUM(D166:D175)</f>
        <v>0</v>
      </c>
      <c r="E165" s="22">
        <f>SUM(E166:E175)</f>
        <v>0</v>
      </c>
      <c r="F165" s="84">
        <f t="shared" si="3"/>
        <v>0</v>
      </c>
      <c r="G165" s="7"/>
      <c r="H165" s="7"/>
      <c r="I165" s="7"/>
      <c r="J165" s="7"/>
    </row>
    <row r="166" spans="1:10" s="2" customFormat="1" ht="13.5">
      <c r="A166" s="31">
        <v>423411</v>
      </c>
      <c r="B166" s="6"/>
      <c r="C166" s="7" t="s">
        <v>136</v>
      </c>
      <c r="D166" s="19"/>
      <c r="E166" s="19"/>
      <c r="F166" s="80">
        <f t="shared" si="3"/>
        <v>0</v>
      </c>
      <c r="G166" s="7"/>
      <c r="H166" s="7"/>
      <c r="I166" s="7"/>
      <c r="J166" s="7"/>
    </row>
    <row r="167" spans="1:10" s="2" customFormat="1" ht="13.5">
      <c r="A167" s="31">
        <v>423412</v>
      </c>
      <c r="B167" s="6"/>
      <c r="C167" s="7" t="s">
        <v>137</v>
      </c>
      <c r="D167" s="19"/>
      <c r="E167" s="19"/>
      <c r="F167" s="80">
        <f t="shared" si="3"/>
        <v>0</v>
      </c>
      <c r="G167" s="7"/>
      <c r="H167" s="7"/>
      <c r="I167" s="7"/>
      <c r="J167" s="7"/>
    </row>
    <row r="168" spans="1:10" s="2" customFormat="1" ht="13.5">
      <c r="A168" s="31">
        <v>423413</v>
      </c>
      <c r="B168" s="6"/>
      <c r="C168" s="7" t="s">
        <v>138</v>
      </c>
      <c r="D168" s="19"/>
      <c r="E168" s="19"/>
      <c r="F168" s="80">
        <f t="shared" si="3"/>
        <v>0</v>
      </c>
      <c r="G168" s="7"/>
      <c r="H168" s="7"/>
      <c r="I168" s="7"/>
      <c r="J168" s="7"/>
    </row>
    <row r="169" spans="1:10" s="2" customFormat="1" ht="13.5">
      <c r="A169" s="31">
        <v>423419</v>
      </c>
      <c r="B169" s="6"/>
      <c r="C169" s="7" t="s">
        <v>211</v>
      </c>
      <c r="D169" s="19"/>
      <c r="E169" s="19"/>
      <c r="F169" s="80">
        <f t="shared" si="3"/>
        <v>0</v>
      </c>
      <c r="G169" s="7"/>
      <c r="H169" s="7"/>
      <c r="I169" s="7"/>
      <c r="J169" s="7"/>
    </row>
    <row r="170" spans="1:10" s="2" customFormat="1" ht="13.5">
      <c r="A170" s="31">
        <v>423421</v>
      </c>
      <c r="B170" s="6"/>
      <c r="C170" s="7" t="s">
        <v>212</v>
      </c>
      <c r="D170" s="19"/>
      <c r="E170" s="19"/>
      <c r="F170" s="80">
        <f t="shared" si="3"/>
        <v>0</v>
      </c>
      <c r="G170" s="7"/>
      <c r="H170" s="7"/>
      <c r="I170" s="7"/>
      <c r="J170" s="7"/>
    </row>
    <row r="171" spans="1:10" s="2" customFormat="1" ht="13.5">
      <c r="A171" s="31">
        <v>423422</v>
      </c>
      <c r="B171" s="6"/>
      <c r="C171" s="7" t="s">
        <v>213</v>
      </c>
      <c r="D171" s="19"/>
      <c r="E171" s="19"/>
      <c r="F171" s="80">
        <f t="shared" si="3"/>
        <v>0</v>
      </c>
      <c r="G171" s="7"/>
      <c r="H171" s="7"/>
      <c r="I171" s="7"/>
      <c r="J171" s="7"/>
    </row>
    <row r="172" spans="1:10" s="2" customFormat="1" ht="13.5">
      <c r="A172" s="31">
        <v>423431</v>
      </c>
      <c r="B172" s="6"/>
      <c r="C172" s="7" t="s">
        <v>139</v>
      </c>
      <c r="D172" s="19"/>
      <c r="E172" s="19"/>
      <c r="F172" s="80">
        <f t="shared" si="3"/>
        <v>0</v>
      </c>
      <c r="G172" s="7"/>
      <c r="H172" s="7"/>
      <c r="I172" s="7"/>
      <c r="J172" s="7"/>
    </row>
    <row r="173" spans="1:10" s="2" customFormat="1" ht="13.5">
      <c r="A173" s="31">
        <v>423432</v>
      </c>
      <c r="B173" s="6"/>
      <c r="C173" s="7" t="s">
        <v>140</v>
      </c>
      <c r="D173" s="19"/>
      <c r="E173" s="19"/>
      <c r="F173" s="80">
        <f t="shared" si="3"/>
        <v>0</v>
      </c>
      <c r="G173" s="7"/>
      <c r="H173" s="7"/>
      <c r="I173" s="7"/>
      <c r="J173" s="7"/>
    </row>
    <row r="174" spans="1:10" s="2" customFormat="1" ht="13.5">
      <c r="A174" s="31">
        <v>423441</v>
      </c>
      <c r="B174" s="6"/>
      <c r="C174" s="7" t="s">
        <v>141</v>
      </c>
      <c r="D174" s="19"/>
      <c r="E174" s="19"/>
      <c r="F174" s="80">
        <f t="shared" si="3"/>
        <v>0</v>
      </c>
      <c r="G174" s="7"/>
      <c r="H174" s="7"/>
      <c r="I174" s="7"/>
      <c r="J174" s="7"/>
    </row>
    <row r="175" spans="1:10" s="2" customFormat="1" ht="13.5">
      <c r="A175" s="39">
        <v>423449</v>
      </c>
      <c r="B175" s="6"/>
      <c r="C175" s="5" t="s">
        <v>300</v>
      </c>
      <c r="D175" s="19"/>
      <c r="E175" s="19"/>
      <c r="F175" s="80">
        <f>SUM(D175+E175)</f>
        <v>0</v>
      </c>
      <c r="G175" s="7"/>
      <c r="H175" s="7"/>
      <c r="I175" s="7"/>
      <c r="J175" s="7"/>
    </row>
    <row r="176" spans="1:10" s="2" customFormat="1" ht="13.5">
      <c r="A176" s="37">
        <v>423500</v>
      </c>
      <c r="B176" s="12"/>
      <c r="C176" s="13" t="s">
        <v>24</v>
      </c>
      <c r="D176" s="22">
        <f>SUM(D177:D182)</f>
        <v>4090000</v>
      </c>
      <c r="E176" s="22">
        <f>SUM(E177:E182)</f>
        <v>1333000</v>
      </c>
      <c r="F176" s="84">
        <f t="shared" si="3"/>
        <v>5423000</v>
      </c>
      <c r="G176" s="7"/>
      <c r="H176" s="7"/>
      <c r="I176" s="7"/>
      <c r="J176" s="7"/>
    </row>
    <row r="177" spans="1:10" s="2" customFormat="1" ht="13.5">
      <c r="A177" s="31">
        <v>423511</v>
      </c>
      <c r="B177" s="62"/>
      <c r="C177" s="7" t="s">
        <v>214</v>
      </c>
      <c r="D177" s="23"/>
      <c r="E177" s="23"/>
      <c r="F177" s="80">
        <f t="shared" si="3"/>
        <v>0</v>
      </c>
      <c r="G177" s="7"/>
      <c r="H177" s="7"/>
      <c r="I177" s="7"/>
      <c r="J177" s="7"/>
    </row>
    <row r="178" spans="1:10" s="2" customFormat="1" ht="13.5">
      <c r="A178" s="31">
        <v>423531</v>
      </c>
      <c r="B178" s="6"/>
      <c r="C178" s="7" t="s">
        <v>142</v>
      </c>
      <c r="D178" s="19"/>
      <c r="E178" s="19"/>
      <c r="F178" s="80">
        <f t="shared" si="3"/>
        <v>0</v>
      </c>
      <c r="G178" s="7"/>
      <c r="H178" s="7"/>
      <c r="I178" s="7"/>
      <c r="J178" s="7"/>
    </row>
    <row r="179" spans="1:10" s="2" customFormat="1" ht="13.5">
      <c r="A179" s="31">
        <v>423539</v>
      </c>
      <c r="B179" s="6"/>
      <c r="C179" s="7" t="s">
        <v>215</v>
      </c>
      <c r="D179" s="19"/>
      <c r="E179" s="19"/>
      <c r="F179" s="80">
        <f t="shared" si="3"/>
        <v>0</v>
      </c>
      <c r="G179" s="7"/>
      <c r="H179" s="7"/>
      <c r="I179" s="7"/>
      <c r="J179" s="7"/>
    </row>
    <row r="180" spans="1:10" s="2" customFormat="1" ht="13.5">
      <c r="A180" s="31">
        <v>423541</v>
      </c>
      <c r="B180" s="6"/>
      <c r="C180" s="7" t="s">
        <v>143</v>
      </c>
      <c r="D180" s="19"/>
      <c r="E180" s="19"/>
      <c r="F180" s="80">
        <f t="shared" si="3"/>
        <v>0</v>
      </c>
      <c r="G180" s="7"/>
      <c r="H180" s="7"/>
      <c r="I180" s="7"/>
      <c r="J180" s="7"/>
    </row>
    <row r="181" spans="1:10" s="2" customFormat="1" ht="13.5">
      <c r="A181" s="31">
        <v>423591</v>
      </c>
      <c r="B181" s="6"/>
      <c r="C181" s="7" t="s">
        <v>144</v>
      </c>
      <c r="D181" s="19"/>
      <c r="E181" s="19"/>
      <c r="F181" s="80">
        <f t="shared" si="3"/>
        <v>0</v>
      </c>
      <c r="G181" s="7"/>
      <c r="H181" s="7"/>
      <c r="I181" s="7"/>
      <c r="J181" s="7"/>
    </row>
    <row r="182" spans="1:10" s="2" customFormat="1" ht="13.5">
      <c r="A182" s="31">
        <v>423599</v>
      </c>
      <c r="B182" s="6"/>
      <c r="C182" s="7" t="s">
        <v>145</v>
      </c>
      <c r="D182" s="19">
        <v>4090000</v>
      </c>
      <c r="E182" s="19">
        <v>1333000</v>
      </c>
      <c r="F182" s="80">
        <f t="shared" si="3"/>
        <v>5423000</v>
      </c>
      <c r="G182" s="7"/>
      <c r="H182" s="7"/>
      <c r="I182" s="7"/>
      <c r="J182" s="7"/>
    </row>
    <row r="183" spans="1:10" s="2" customFormat="1" ht="13.5">
      <c r="A183" s="37">
        <v>423600</v>
      </c>
      <c r="B183" s="12"/>
      <c r="C183" s="13" t="s">
        <v>146</v>
      </c>
      <c r="D183" s="22">
        <f>SUM(D184)</f>
        <v>0</v>
      </c>
      <c r="E183" s="22">
        <f>SUM(E184)</f>
        <v>0</v>
      </c>
      <c r="F183" s="84">
        <f aca="true" t="shared" si="4" ref="F183:F245">SUM(D183+E183)</f>
        <v>0</v>
      </c>
      <c r="G183" s="7"/>
      <c r="H183" s="7"/>
      <c r="I183" s="7"/>
      <c r="J183" s="7"/>
    </row>
    <row r="184" spans="1:10" s="2" customFormat="1" ht="13.5">
      <c r="A184" s="31">
        <v>423621</v>
      </c>
      <c r="B184" s="6"/>
      <c r="C184" s="7" t="s">
        <v>147</v>
      </c>
      <c r="D184" s="19"/>
      <c r="E184" s="19"/>
      <c r="F184" s="80">
        <f t="shared" si="4"/>
        <v>0</v>
      </c>
      <c r="G184" s="7"/>
      <c r="H184" s="7"/>
      <c r="I184" s="7"/>
      <c r="J184" s="7"/>
    </row>
    <row r="185" spans="1:10" s="2" customFormat="1" ht="13.5">
      <c r="A185" s="37">
        <v>423700</v>
      </c>
      <c r="B185" s="12"/>
      <c r="C185" s="13" t="s">
        <v>25</v>
      </c>
      <c r="D185" s="22">
        <f>SUM(D186:D187)</f>
        <v>0</v>
      </c>
      <c r="E185" s="22">
        <f>SUM(E186:E187)</f>
        <v>0</v>
      </c>
      <c r="F185" s="84">
        <f t="shared" si="4"/>
        <v>0</v>
      </c>
      <c r="G185" s="7"/>
      <c r="H185" s="7"/>
      <c r="I185" s="7"/>
      <c r="J185" s="7"/>
    </row>
    <row r="186" spans="1:10" s="2" customFormat="1" ht="13.5">
      <c r="A186" s="31">
        <v>423711</v>
      </c>
      <c r="B186" s="6"/>
      <c r="C186" s="7" t="s">
        <v>25</v>
      </c>
      <c r="D186" s="19"/>
      <c r="E186" s="19"/>
      <c r="F186" s="80">
        <f t="shared" si="4"/>
        <v>0</v>
      </c>
      <c r="G186" s="7"/>
      <c r="H186" s="7"/>
      <c r="I186" s="7"/>
      <c r="J186" s="7"/>
    </row>
    <row r="187" spans="1:10" s="2" customFormat="1" ht="13.5">
      <c r="A187" s="31">
        <v>423712</v>
      </c>
      <c r="B187" s="6"/>
      <c r="C187" s="7" t="s">
        <v>148</v>
      </c>
      <c r="D187" s="19"/>
      <c r="E187" s="19"/>
      <c r="F187" s="80">
        <f t="shared" si="4"/>
        <v>0</v>
      </c>
      <c r="G187" s="7"/>
      <c r="H187" s="7"/>
      <c r="I187" s="7"/>
      <c r="J187" s="7"/>
    </row>
    <row r="188" spans="1:10" s="2" customFormat="1" ht="13.5">
      <c r="A188" s="37">
        <v>423900</v>
      </c>
      <c r="B188" s="12"/>
      <c r="C188" s="13" t="s">
        <v>26</v>
      </c>
      <c r="D188" s="22">
        <f>SUM(D189)</f>
        <v>0</v>
      </c>
      <c r="E188" s="22">
        <f>SUM(E189)</f>
        <v>0</v>
      </c>
      <c r="F188" s="84">
        <f t="shared" si="4"/>
        <v>0</v>
      </c>
      <c r="G188" s="7"/>
      <c r="H188" s="7"/>
      <c r="I188" s="7"/>
      <c r="J188" s="7"/>
    </row>
    <row r="189" spans="1:10" s="2" customFormat="1" ht="13.5">
      <c r="A189" s="31">
        <v>423911</v>
      </c>
      <c r="B189" s="6"/>
      <c r="C189" s="7" t="s">
        <v>26</v>
      </c>
      <c r="D189" s="19"/>
      <c r="E189" s="19"/>
      <c r="F189" s="80">
        <f t="shared" si="4"/>
        <v>0</v>
      </c>
      <c r="G189" s="7"/>
      <c r="H189" s="7"/>
      <c r="I189" s="7"/>
      <c r="J189" s="7"/>
    </row>
    <row r="190" spans="1:10" s="2" customFormat="1" ht="13.5">
      <c r="A190" s="36">
        <v>424000</v>
      </c>
      <c r="B190" s="3"/>
      <c r="C190" s="4" t="s">
        <v>27</v>
      </c>
      <c r="D190" s="20">
        <f>D191+D195+D199+D201+D204</f>
        <v>0</v>
      </c>
      <c r="E190" s="20">
        <f>E191+E195+E199+E201+E204</f>
        <v>0</v>
      </c>
      <c r="F190" s="20">
        <f>F191+F195+F199+F201+F204</f>
        <v>0</v>
      </c>
      <c r="G190" s="7"/>
      <c r="H190" s="7"/>
      <c r="I190" s="7"/>
      <c r="J190" s="7"/>
    </row>
    <row r="191" spans="1:10" s="2" customFormat="1" ht="13.5">
      <c r="A191" s="37">
        <v>424200</v>
      </c>
      <c r="B191" s="12"/>
      <c r="C191" s="13" t="s">
        <v>28</v>
      </c>
      <c r="D191" s="22">
        <f>D192+D193+D194</f>
        <v>0</v>
      </c>
      <c r="E191" s="22">
        <f>E192+E193+E194</f>
        <v>0</v>
      </c>
      <c r="F191" s="22">
        <f>F192+F193+F194</f>
        <v>0</v>
      </c>
      <c r="G191" s="7"/>
      <c r="H191" s="7"/>
      <c r="I191" s="7"/>
      <c r="J191" s="7"/>
    </row>
    <row r="192" spans="1:10" s="2" customFormat="1" ht="13.5">
      <c r="A192" s="31">
        <v>424211</v>
      </c>
      <c r="B192" s="7"/>
      <c r="C192" s="7" t="s">
        <v>216</v>
      </c>
      <c r="D192" s="23"/>
      <c r="E192" s="23"/>
      <c r="F192" s="80">
        <f t="shared" si="4"/>
        <v>0</v>
      </c>
      <c r="G192" s="7"/>
      <c r="H192" s="7"/>
      <c r="I192" s="7"/>
      <c r="J192" s="7"/>
    </row>
    <row r="193" spans="1:10" s="2" customFormat="1" ht="13.5">
      <c r="A193" s="31">
        <v>424221</v>
      </c>
      <c r="B193" s="7"/>
      <c r="C193" s="7" t="s">
        <v>217</v>
      </c>
      <c r="D193" s="23">
        <v>0</v>
      </c>
      <c r="E193" s="23">
        <v>0</v>
      </c>
      <c r="F193" s="80">
        <v>0</v>
      </c>
      <c r="G193" s="7"/>
      <c r="H193" s="7"/>
      <c r="I193" s="7"/>
      <c r="J193" s="7"/>
    </row>
    <row r="194" spans="1:10" ht="13.5">
      <c r="A194" s="31">
        <v>424231</v>
      </c>
      <c r="B194" s="7"/>
      <c r="C194" s="7" t="s">
        <v>218</v>
      </c>
      <c r="D194" s="24"/>
      <c r="E194" s="24"/>
      <c r="F194" s="80">
        <f t="shared" si="4"/>
        <v>0</v>
      </c>
      <c r="G194" s="29"/>
      <c r="H194" s="29"/>
      <c r="I194" s="29"/>
      <c r="J194" s="29"/>
    </row>
    <row r="195" spans="1:10" s="2" customFormat="1" ht="13.5">
      <c r="A195" s="37">
        <v>424300</v>
      </c>
      <c r="B195" s="12"/>
      <c r="C195" s="13" t="s">
        <v>29</v>
      </c>
      <c r="D195" s="22">
        <f>SUM(D196:D198)</f>
        <v>0</v>
      </c>
      <c r="E195" s="22">
        <f>SUM(E196:E198)</f>
        <v>0</v>
      </c>
      <c r="F195" s="84">
        <f t="shared" si="4"/>
        <v>0</v>
      </c>
      <c r="G195" s="7"/>
      <c r="H195" s="7"/>
      <c r="I195" s="7"/>
      <c r="J195" s="7"/>
    </row>
    <row r="196" spans="1:10" s="2" customFormat="1" ht="13.5">
      <c r="A196" s="31">
        <v>424311</v>
      </c>
      <c r="B196" s="6"/>
      <c r="C196" s="7" t="s">
        <v>149</v>
      </c>
      <c r="D196" s="19"/>
      <c r="E196" s="19"/>
      <c r="F196" s="80">
        <f>SUM(D196+E196)</f>
        <v>0</v>
      </c>
      <c r="G196" s="7"/>
      <c r="H196" s="7"/>
      <c r="I196" s="7"/>
      <c r="J196" s="7"/>
    </row>
    <row r="197" spans="1:10" s="2" customFormat="1" ht="13.5">
      <c r="A197" s="31">
        <v>424331</v>
      </c>
      <c r="B197" s="62"/>
      <c r="C197" s="7" t="s">
        <v>219</v>
      </c>
      <c r="D197" s="23"/>
      <c r="E197" s="23"/>
      <c r="F197" s="80">
        <f>SUM(D197+E197)</f>
        <v>0</v>
      </c>
      <c r="G197" s="7"/>
      <c r="H197" s="7"/>
      <c r="I197" s="7"/>
      <c r="J197" s="7"/>
    </row>
    <row r="198" spans="1:10" ht="13.5">
      <c r="A198" s="31">
        <v>424351</v>
      </c>
      <c r="B198" s="16"/>
      <c r="C198" s="7" t="s">
        <v>220</v>
      </c>
      <c r="D198" s="24"/>
      <c r="E198" s="24"/>
      <c r="F198" s="80">
        <f>SUM(D198+E198)</f>
        <v>0</v>
      </c>
      <c r="G198" s="29"/>
      <c r="H198" s="29"/>
      <c r="I198" s="29"/>
      <c r="J198" s="29"/>
    </row>
    <row r="199" spans="1:10" ht="25.5">
      <c r="A199" s="37">
        <v>424500</v>
      </c>
      <c r="B199" s="63"/>
      <c r="C199" s="13" t="s">
        <v>30</v>
      </c>
      <c r="D199" s="22">
        <f>D200</f>
        <v>0</v>
      </c>
      <c r="E199" s="22">
        <f>E200</f>
        <v>0</v>
      </c>
      <c r="F199" s="84">
        <f t="shared" si="4"/>
        <v>0</v>
      </c>
      <c r="G199" s="29"/>
      <c r="H199" s="29"/>
      <c r="I199" s="29"/>
      <c r="J199" s="29"/>
    </row>
    <row r="200" spans="1:10" ht="13.5">
      <c r="A200" s="31">
        <v>424511</v>
      </c>
      <c r="B200" s="16"/>
      <c r="C200" s="14" t="s">
        <v>30</v>
      </c>
      <c r="D200" s="24"/>
      <c r="E200" s="24"/>
      <c r="F200" s="80">
        <f>SUM(D200+E200)</f>
        <v>0</v>
      </c>
      <c r="G200" s="29"/>
      <c r="H200" s="29"/>
      <c r="I200" s="29"/>
      <c r="J200" s="29"/>
    </row>
    <row r="201" spans="1:10" s="2" customFormat="1" ht="13.5">
      <c r="A201" s="37">
        <v>424600</v>
      </c>
      <c r="B201" s="12"/>
      <c r="C201" s="13" t="s">
        <v>31</v>
      </c>
      <c r="D201" s="22">
        <f>SUM(D202:D203)</f>
        <v>0</v>
      </c>
      <c r="E201" s="22">
        <f>SUM(E202:E203)</f>
        <v>0</v>
      </c>
      <c r="F201" s="84">
        <f t="shared" si="4"/>
        <v>0</v>
      </c>
      <c r="G201" s="7"/>
      <c r="H201" s="7"/>
      <c r="I201" s="7"/>
      <c r="J201" s="7"/>
    </row>
    <row r="202" spans="1:10" s="2" customFormat="1" ht="13.5">
      <c r="A202" s="31">
        <v>424611</v>
      </c>
      <c r="B202" s="6"/>
      <c r="C202" s="7" t="s">
        <v>150</v>
      </c>
      <c r="D202" s="19"/>
      <c r="E202" s="19"/>
      <c r="F202" s="80">
        <f t="shared" si="4"/>
        <v>0</v>
      </c>
      <c r="G202" s="7"/>
      <c r="H202" s="7"/>
      <c r="I202" s="7"/>
      <c r="J202" s="7"/>
    </row>
    <row r="203" spans="1:10" s="2" customFormat="1" ht="13.5">
      <c r="A203" s="31">
        <v>424631</v>
      </c>
      <c r="B203" s="6"/>
      <c r="C203" s="7" t="s">
        <v>151</v>
      </c>
      <c r="D203" s="19"/>
      <c r="E203" s="19"/>
      <c r="F203" s="80">
        <f t="shared" si="4"/>
        <v>0</v>
      </c>
      <c r="G203" s="7"/>
      <c r="H203" s="7"/>
      <c r="I203" s="7"/>
      <c r="J203" s="7"/>
    </row>
    <row r="204" spans="1:10" s="2" customFormat="1" ht="13.5">
      <c r="A204" s="37">
        <v>424900</v>
      </c>
      <c r="B204" s="12"/>
      <c r="C204" s="13" t="s">
        <v>32</v>
      </c>
      <c r="D204" s="22">
        <f>SUM(D205)</f>
        <v>0</v>
      </c>
      <c r="E204" s="22">
        <f>SUM(E205)</f>
        <v>0</v>
      </c>
      <c r="F204" s="84">
        <f t="shared" si="4"/>
        <v>0</v>
      </c>
      <c r="G204" s="7"/>
      <c r="H204" s="7"/>
      <c r="I204" s="7"/>
      <c r="J204" s="7"/>
    </row>
    <row r="205" spans="1:10" s="2" customFormat="1" ht="13.5">
      <c r="A205" s="31">
        <v>424911</v>
      </c>
      <c r="B205" s="6"/>
      <c r="C205" s="7" t="s">
        <v>32</v>
      </c>
      <c r="D205" s="19"/>
      <c r="E205" s="19"/>
      <c r="F205" s="80">
        <f t="shared" si="4"/>
        <v>0</v>
      </c>
      <c r="G205" s="7"/>
      <c r="H205" s="7"/>
      <c r="I205" s="7"/>
      <c r="J205" s="7"/>
    </row>
    <row r="206" spans="1:10" s="2" customFormat="1" ht="13.5">
      <c r="A206" s="36">
        <v>425000</v>
      </c>
      <c r="B206" s="3"/>
      <c r="C206" s="4" t="s">
        <v>76</v>
      </c>
      <c r="D206" s="20">
        <f>SUM(D207+D217)</f>
        <v>0</v>
      </c>
      <c r="E206" s="20">
        <f>SUM(E207+E217)</f>
        <v>0</v>
      </c>
      <c r="F206" s="83">
        <f t="shared" si="4"/>
        <v>0</v>
      </c>
      <c r="G206" s="7"/>
      <c r="H206" s="7"/>
      <c r="I206" s="7"/>
      <c r="J206" s="7"/>
    </row>
    <row r="207" spans="1:10" s="2" customFormat="1" ht="13.5">
      <c r="A207" s="37">
        <v>425100</v>
      </c>
      <c r="B207" s="12"/>
      <c r="C207" s="13" t="s">
        <v>33</v>
      </c>
      <c r="D207" s="22">
        <f>SUM(D208:D216)</f>
        <v>0</v>
      </c>
      <c r="E207" s="22">
        <f>SUM(E208:E216)</f>
        <v>0</v>
      </c>
      <c r="F207" s="84">
        <f t="shared" si="4"/>
        <v>0</v>
      </c>
      <c r="G207" s="7"/>
      <c r="H207" s="7"/>
      <c r="I207" s="7"/>
      <c r="J207" s="7"/>
    </row>
    <row r="208" spans="1:10" s="2" customFormat="1" ht="13.5">
      <c r="A208" s="31">
        <v>425111</v>
      </c>
      <c r="B208" s="6"/>
      <c r="C208" s="7" t="s">
        <v>152</v>
      </c>
      <c r="D208" s="19"/>
      <c r="E208" s="19"/>
      <c r="F208" s="80">
        <f t="shared" si="4"/>
        <v>0</v>
      </c>
      <c r="G208" s="7"/>
      <c r="H208" s="7"/>
      <c r="I208" s="7"/>
      <c r="J208" s="7"/>
    </row>
    <row r="209" spans="1:10" s="2" customFormat="1" ht="13.5">
      <c r="A209" s="31">
        <v>425112</v>
      </c>
      <c r="B209" s="6"/>
      <c r="C209" s="7" t="s">
        <v>153</v>
      </c>
      <c r="D209" s="19"/>
      <c r="E209" s="19"/>
      <c r="F209" s="80">
        <f t="shared" si="4"/>
        <v>0</v>
      </c>
      <c r="G209" s="7"/>
      <c r="H209" s="7"/>
      <c r="I209" s="7"/>
      <c r="J209" s="7"/>
    </row>
    <row r="210" spans="1:10" s="2" customFormat="1" ht="13.5">
      <c r="A210" s="31">
        <v>425113</v>
      </c>
      <c r="B210" s="6"/>
      <c r="C210" s="7" t="s">
        <v>154</v>
      </c>
      <c r="D210" s="19"/>
      <c r="E210" s="19"/>
      <c r="F210" s="80">
        <f t="shared" si="4"/>
        <v>0</v>
      </c>
      <c r="G210" s="7"/>
      <c r="H210" s="7"/>
      <c r="I210" s="7"/>
      <c r="J210" s="7"/>
    </row>
    <row r="211" spans="1:10" s="2" customFormat="1" ht="13.5">
      <c r="A211" s="31">
        <v>425114</v>
      </c>
      <c r="B211" s="6"/>
      <c r="C211" s="7" t="s">
        <v>155</v>
      </c>
      <c r="D211" s="19"/>
      <c r="E211" s="19"/>
      <c r="F211" s="80">
        <f t="shared" si="4"/>
        <v>0</v>
      </c>
      <c r="G211" s="7"/>
      <c r="H211" s="7"/>
      <c r="I211" s="7"/>
      <c r="J211" s="7"/>
    </row>
    <row r="212" spans="1:10" s="2" customFormat="1" ht="13.5">
      <c r="A212" s="31">
        <v>425115</v>
      </c>
      <c r="B212" s="6"/>
      <c r="C212" s="7" t="s">
        <v>221</v>
      </c>
      <c r="D212" s="19"/>
      <c r="E212" s="19"/>
      <c r="F212" s="80">
        <f t="shared" si="4"/>
        <v>0</v>
      </c>
      <c r="G212" s="7"/>
      <c r="H212" s="7"/>
      <c r="I212" s="7"/>
      <c r="J212" s="7"/>
    </row>
    <row r="213" spans="1:10" s="2" customFormat="1" ht="13.5">
      <c r="A213" s="31">
        <v>425116</v>
      </c>
      <c r="B213" s="6"/>
      <c r="C213" s="7" t="s">
        <v>156</v>
      </c>
      <c r="D213" s="19"/>
      <c r="E213" s="19"/>
      <c r="F213" s="80">
        <f t="shared" si="4"/>
        <v>0</v>
      </c>
      <c r="G213" s="7"/>
      <c r="H213" s="7"/>
      <c r="I213" s="7"/>
      <c r="J213" s="7"/>
    </row>
    <row r="214" spans="1:10" s="2" customFormat="1" ht="13.5">
      <c r="A214" s="31">
        <v>425117</v>
      </c>
      <c r="B214" s="6"/>
      <c r="C214" s="7" t="s">
        <v>157</v>
      </c>
      <c r="D214" s="19"/>
      <c r="E214" s="19"/>
      <c r="F214" s="80">
        <f t="shared" si="4"/>
        <v>0</v>
      </c>
      <c r="G214" s="7"/>
      <c r="H214" s="7"/>
      <c r="I214" s="7"/>
      <c r="J214" s="7"/>
    </row>
    <row r="215" spans="1:10" s="2" customFormat="1" ht="13.5">
      <c r="A215" s="31">
        <v>425118</v>
      </c>
      <c r="B215" s="6"/>
      <c r="C215" s="7" t="s">
        <v>222</v>
      </c>
      <c r="D215" s="19"/>
      <c r="E215" s="19"/>
      <c r="F215" s="80">
        <f t="shared" si="4"/>
        <v>0</v>
      </c>
      <c r="G215" s="7"/>
      <c r="H215" s="7"/>
      <c r="I215" s="7"/>
      <c r="J215" s="7"/>
    </row>
    <row r="216" spans="1:10" s="2" customFormat="1" ht="13.5">
      <c r="A216" s="31">
        <v>425191</v>
      </c>
      <c r="B216" s="6"/>
      <c r="C216" s="7" t="s">
        <v>158</v>
      </c>
      <c r="D216" s="19"/>
      <c r="E216" s="19"/>
      <c r="F216" s="80">
        <f t="shared" si="4"/>
        <v>0</v>
      </c>
      <c r="G216" s="7"/>
      <c r="H216" s="7"/>
      <c r="I216" s="7"/>
      <c r="J216" s="7"/>
    </row>
    <row r="217" spans="1:10" s="2" customFormat="1" ht="13.5">
      <c r="A217" s="37">
        <v>425200</v>
      </c>
      <c r="B217" s="12"/>
      <c r="C217" s="13" t="s">
        <v>34</v>
      </c>
      <c r="D217" s="22">
        <f>SUM(D218:D231)</f>
        <v>0</v>
      </c>
      <c r="E217" s="22">
        <f>SUM(E218:E231)</f>
        <v>0</v>
      </c>
      <c r="F217" s="84">
        <f t="shared" si="4"/>
        <v>0</v>
      </c>
      <c r="G217" s="7"/>
      <c r="H217" s="7"/>
      <c r="I217" s="7"/>
      <c r="J217" s="7"/>
    </row>
    <row r="218" spans="1:10" s="2" customFormat="1" ht="13.5">
      <c r="A218" s="31">
        <v>425211</v>
      </c>
      <c r="B218" s="6"/>
      <c r="C218" s="7" t="s">
        <v>159</v>
      </c>
      <c r="D218" s="19"/>
      <c r="E218" s="19"/>
      <c r="F218" s="80">
        <f t="shared" si="4"/>
        <v>0</v>
      </c>
      <c r="G218" s="7"/>
      <c r="H218" s="7"/>
      <c r="I218" s="7"/>
      <c r="J218" s="7"/>
    </row>
    <row r="219" spans="1:10" s="2" customFormat="1" ht="13.5">
      <c r="A219" s="31">
        <v>425212</v>
      </c>
      <c r="B219" s="6"/>
      <c r="C219" s="7" t="s">
        <v>160</v>
      </c>
      <c r="D219" s="19"/>
      <c r="E219" s="19"/>
      <c r="F219" s="80">
        <f t="shared" si="4"/>
        <v>0</v>
      </c>
      <c r="G219" s="7"/>
      <c r="H219" s="7"/>
      <c r="I219" s="7"/>
      <c r="J219" s="7"/>
    </row>
    <row r="220" spans="1:10" s="2" customFormat="1" ht="13.5">
      <c r="A220" s="31">
        <v>425213</v>
      </c>
      <c r="B220" s="6"/>
      <c r="C220" s="7" t="s">
        <v>161</v>
      </c>
      <c r="D220" s="19"/>
      <c r="E220" s="19"/>
      <c r="F220" s="80">
        <f t="shared" si="4"/>
        <v>0</v>
      </c>
      <c r="G220" s="7"/>
      <c r="H220" s="7"/>
      <c r="I220" s="7"/>
      <c r="J220" s="7"/>
    </row>
    <row r="221" spans="1:10" s="2" customFormat="1" ht="13.5">
      <c r="A221" s="31">
        <v>425219</v>
      </c>
      <c r="B221" s="6"/>
      <c r="C221" s="7" t="s">
        <v>223</v>
      </c>
      <c r="D221" s="19"/>
      <c r="E221" s="19"/>
      <c r="F221" s="80">
        <f t="shared" si="4"/>
        <v>0</v>
      </c>
      <c r="G221" s="7"/>
      <c r="H221" s="7"/>
      <c r="I221" s="7"/>
      <c r="J221" s="7"/>
    </row>
    <row r="222" spans="1:10" s="2" customFormat="1" ht="13.5">
      <c r="A222" s="31">
        <v>425221</v>
      </c>
      <c r="B222" s="6"/>
      <c r="C222" s="7" t="s">
        <v>162</v>
      </c>
      <c r="D222" s="19"/>
      <c r="E222" s="19"/>
      <c r="F222" s="80">
        <f t="shared" si="4"/>
        <v>0</v>
      </c>
      <c r="G222" s="7"/>
      <c r="H222" s="7"/>
      <c r="I222" s="7"/>
      <c r="J222" s="7"/>
    </row>
    <row r="223" spans="1:10" s="2" customFormat="1" ht="13.5">
      <c r="A223" s="31">
        <v>425222</v>
      </c>
      <c r="B223" s="6"/>
      <c r="C223" s="7" t="s">
        <v>163</v>
      </c>
      <c r="D223" s="19"/>
      <c r="E223" s="19"/>
      <c r="F223" s="80">
        <f t="shared" si="4"/>
        <v>0</v>
      </c>
      <c r="G223" s="7"/>
      <c r="H223" s="7"/>
      <c r="I223" s="7"/>
      <c r="J223" s="7"/>
    </row>
    <row r="224" spans="1:10" s="2" customFormat="1" ht="13.5">
      <c r="A224" s="31">
        <v>425223</v>
      </c>
      <c r="B224" s="6"/>
      <c r="C224" s="7" t="s">
        <v>164</v>
      </c>
      <c r="D224" s="19"/>
      <c r="E224" s="19"/>
      <c r="F224" s="80">
        <f t="shared" si="4"/>
        <v>0</v>
      </c>
      <c r="G224" s="7"/>
      <c r="H224" s="7"/>
      <c r="I224" s="7"/>
      <c r="J224" s="7"/>
    </row>
    <row r="225" spans="1:10" s="2" customFormat="1" ht="13.5">
      <c r="A225" s="31">
        <v>425224</v>
      </c>
      <c r="B225" s="6"/>
      <c r="C225" s="7" t="s">
        <v>165</v>
      </c>
      <c r="D225" s="19"/>
      <c r="E225" s="19"/>
      <c r="F225" s="80">
        <f t="shared" si="4"/>
        <v>0</v>
      </c>
      <c r="G225" s="7"/>
      <c r="H225" s="7"/>
      <c r="I225" s="7"/>
      <c r="J225" s="7"/>
    </row>
    <row r="226" spans="1:10" s="2" customFormat="1" ht="13.5">
      <c r="A226" s="31">
        <v>425225</v>
      </c>
      <c r="B226" s="6"/>
      <c r="C226" s="7" t="s">
        <v>224</v>
      </c>
      <c r="D226" s="19"/>
      <c r="E226" s="19"/>
      <c r="F226" s="80">
        <f t="shared" si="4"/>
        <v>0</v>
      </c>
      <c r="G226" s="7"/>
      <c r="H226" s="7"/>
      <c r="I226" s="7"/>
      <c r="J226" s="7"/>
    </row>
    <row r="227" spans="1:10" s="2" customFormat="1" ht="13.5">
      <c r="A227" s="31">
        <v>425226</v>
      </c>
      <c r="B227" s="6"/>
      <c r="C227" s="7" t="s">
        <v>166</v>
      </c>
      <c r="D227" s="19"/>
      <c r="E227" s="19"/>
      <c r="F227" s="80">
        <f t="shared" si="4"/>
        <v>0</v>
      </c>
      <c r="G227" s="7"/>
      <c r="H227" s="7"/>
      <c r="I227" s="7"/>
      <c r="J227" s="7"/>
    </row>
    <row r="228" spans="1:10" s="2" customFormat="1" ht="13.5">
      <c r="A228" s="31">
        <v>425229</v>
      </c>
      <c r="B228" s="6"/>
      <c r="C228" s="7" t="s">
        <v>167</v>
      </c>
      <c r="D228" s="19"/>
      <c r="E228" s="19"/>
      <c r="F228" s="80">
        <f t="shared" si="4"/>
        <v>0</v>
      </c>
      <c r="G228" s="7"/>
      <c r="H228" s="7"/>
      <c r="I228" s="7"/>
      <c r="J228" s="7"/>
    </row>
    <row r="229" spans="1:10" s="2" customFormat="1" ht="13.5">
      <c r="A229" s="31">
        <v>425262</v>
      </c>
      <c r="B229" s="6"/>
      <c r="C229" s="7" t="s">
        <v>301</v>
      </c>
      <c r="D229" s="19"/>
      <c r="E229" s="19"/>
      <c r="F229" s="80"/>
      <c r="G229" s="7"/>
      <c r="H229" s="7"/>
      <c r="I229" s="7"/>
      <c r="J229" s="7"/>
    </row>
    <row r="230" spans="1:10" s="2" customFormat="1" ht="13.5">
      <c r="A230" s="31">
        <v>425281</v>
      </c>
      <c r="B230" s="6"/>
      <c r="C230" s="7" t="s">
        <v>225</v>
      </c>
      <c r="D230" s="19"/>
      <c r="E230" s="19"/>
      <c r="F230" s="80">
        <f t="shared" si="4"/>
        <v>0</v>
      </c>
      <c r="G230" s="7"/>
      <c r="H230" s="7"/>
      <c r="I230" s="7"/>
      <c r="J230" s="7"/>
    </row>
    <row r="231" spans="1:10" ht="25.5">
      <c r="A231" s="31">
        <v>425291</v>
      </c>
      <c r="B231" s="16"/>
      <c r="C231" s="7" t="s">
        <v>226</v>
      </c>
      <c r="D231" s="24"/>
      <c r="E231" s="24"/>
      <c r="F231" s="80">
        <f t="shared" si="4"/>
        <v>0</v>
      </c>
      <c r="G231" s="29"/>
      <c r="H231" s="29"/>
      <c r="I231" s="29"/>
      <c r="J231" s="29"/>
    </row>
    <row r="232" spans="1:10" s="2" customFormat="1" ht="13.5">
      <c r="A232" s="36">
        <v>426000</v>
      </c>
      <c r="B232" s="3"/>
      <c r="C232" s="4" t="s">
        <v>35</v>
      </c>
      <c r="D232" s="20">
        <f>SUM(D233+D242+D249+D251+D257+D239+D247)</f>
        <v>1806000</v>
      </c>
      <c r="E232" s="20">
        <f>SUM(E233+E242+E249+E251+E257+E239+E247)</f>
        <v>667000</v>
      </c>
      <c r="F232" s="83">
        <f t="shared" si="4"/>
        <v>2473000</v>
      </c>
      <c r="G232" s="7"/>
      <c r="H232" s="7"/>
      <c r="I232" s="7"/>
      <c r="J232" s="7"/>
    </row>
    <row r="233" spans="1:10" s="2" customFormat="1" ht="13.5">
      <c r="A233" s="37">
        <v>426100</v>
      </c>
      <c r="B233" s="12"/>
      <c r="C233" s="13" t="s">
        <v>36</v>
      </c>
      <c r="D233" s="22">
        <f>SUM(D234:D238)</f>
        <v>0</v>
      </c>
      <c r="E233" s="22">
        <f>SUM(E234:E238)</f>
        <v>0</v>
      </c>
      <c r="F233" s="84">
        <f t="shared" si="4"/>
        <v>0</v>
      </c>
      <c r="G233" s="7"/>
      <c r="H233" s="7"/>
      <c r="I233" s="7"/>
      <c r="J233" s="7"/>
    </row>
    <row r="234" spans="1:10" s="2" customFormat="1" ht="13.5">
      <c r="A234" s="31">
        <v>426111</v>
      </c>
      <c r="B234" s="6"/>
      <c r="C234" s="7" t="s">
        <v>168</v>
      </c>
      <c r="D234" s="19"/>
      <c r="E234" s="19"/>
      <c r="F234" s="80">
        <f t="shared" si="4"/>
        <v>0</v>
      </c>
      <c r="G234" s="7"/>
      <c r="H234" s="7"/>
      <c r="I234" s="7"/>
      <c r="J234" s="7"/>
    </row>
    <row r="235" spans="1:10" s="2" customFormat="1" ht="13.5">
      <c r="A235" s="31">
        <v>426121</v>
      </c>
      <c r="B235" s="6"/>
      <c r="C235" s="7" t="s">
        <v>169</v>
      </c>
      <c r="D235" s="19"/>
      <c r="E235" s="19"/>
      <c r="F235" s="80">
        <f t="shared" si="4"/>
        <v>0</v>
      </c>
      <c r="G235" s="7"/>
      <c r="H235" s="7"/>
      <c r="I235" s="7"/>
      <c r="J235" s="7"/>
    </row>
    <row r="236" spans="1:10" s="2" customFormat="1" ht="13.5">
      <c r="A236" s="31">
        <v>426123</v>
      </c>
      <c r="B236" s="6"/>
      <c r="C236" s="7" t="s">
        <v>170</v>
      </c>
      <c r="D236" s="19"/>
      <c r="E236" s="19"/>
      <c r="F236" s="80">
        <f t="shared" si="4"/>
        <v>0</v>
      </c>
      <c r="G236" s="7"/>
      <c r="H236" s="7"/>
      <c r="I236" s="7"/>
      <c r="J236" s="7"/>
    </row>
    <row r="237" spans="1:10" s="2" customFormat="1" ht="13.5">
      <c r="A237" s="31">
        <v>426124</v>
      </c>
      <c r="B237" s="6"/>
      <c r="C237" s="7" t="s">
        <v>171</v>
      </c>
      <c r="D237" s="19"/>
      <c r="E237" s="19"/>
      <c r="F237" s="80">
        <f t="shared" si="4"/>
        <v>0</v>
      </c>
      <c r="G237" s="7"/>
      <c r="H237" s="7"/>
      <c r="I237" s="7"/>
      <c r="J237" s="7"/>
    </row>
    <row r="238" spans="1:10" s="2" customFormat="1" ht="13.5">
      <c r="A238" s="31">
        <v>426131</v>
      </c>
      <c r="B238" s="6"/>
      <c r="C238" s="7" t="s">
        <v>172</v>
      </c>
      <c r="D238" s="19"/>
      <c r="E238" s="19"/>
      <c r="F238" s="80">
        <f t="shared" si="4"/>
        <v>0</v>
      </c>
      <c r="G238" s="7"/>
      <c r="H238" s="7"/>
      <c r="I238" s="7"/>
      <c r="J238" s="7"/>
    </row>
    <row r="239" spans="1:10" s="2" customFormat="1" ht="13.5">
      <c r="A239" s="37">
        <v>426300</v>
      </c>
      <c r="B239" s="12"/>
      <c r="C239" s="13" t="s">
        <v>37</v>
      </c>
      <c r="D239" s="22">
        <f>SUM(D240:D241)</f>
        <v>0</v>
      </c>
      <c r="E239" s="22">
        <f>SUM(E240:E241)</f>
        <v>0</v>
      </c>
      <c r="F239" s="84">
        <f t="shared" si="4"/>
        <v>0</v>
      </c>
      <c r="G239" s="7"/>
      <c r="H239" s="7"/>
      <c r="I239" s="7"/>
      <c r="J239" s="7"/>
    </row>
    <row r="240" spans="1:10" s="2" customFormat="1" ht="13.5">
      <c r="A240" s="31">
        <v>426311</v>
      </c>
      <c r="B240" s="6"/>
      <c r="C240" s="7" t="s">
        <v>227</v>
      </c>
      <c r="D240" s="19"/>
      <c r="E240" s="19"/>
      <c r="F240" s="80">
        <f t="shared" si="4"/>
        <v>0</v>
      </c>
      <c r="G240" s="7"/>
      <c r="H240" s="7"/>
      <c r="I240" s="7"/>
      <c r="J240" s="7"/>
    </row>
    <row r="241" spans="1:10" s="2" customFormat="1" ht="13.5">
      <c r="A241" s="31">
        <v>426312</v>
      </c>
      <c r="B241" s="6"/>
      <c r="C241" s="7" t="s">
        <v>228</v>
      </c>
      <c r="D241" s="19"/>
      <c r="E241" s="19"/>
      <c r="F241" s="80">
        <f t="shared" si="4"/>
        <v>0</v>
      </c>
      <c r="G241" s="7"/>
      <c r="H241" s="7"/>
      <c r="I241" s="7"/>
      <c r="J241" s="7"/>
    </row>
    <row r="242" spans="1:10" s="2" customFormat="1" ht="13.5">
      <c r="A242" s="37">
        <v>426400</v>
      </c>
      <c r="B242" s="12"/>
      <c r="C242" s="13" t="s">
        <v>173</v>
      </c>
      <c r="D242" s="22">
        <f>SUM(D243:D246)</f>
        <v>0</v>
      </c>
      <c r="E242" s="22">
        <f>SUM(E243:E246)</f>
        <v>0</v>
      </c>
      <c r="F242" s="84">
        <f t="shared" si="4"/>
        <v>0</v>
      </c>
      <c r="G242" s="7"/>
      <c r="H242" s="7"/>
      <c r="I242" s="7"/>
      <c r="J242" s="7"/>
    </row>
    <row r="243" spans="1:10" s="2" customFormat="1" ht="13.5">
      <c r="A243" s="31">
        <v>426411</v>
      </c>
      <c r="B243" s="6"/>
      <c r="C243" s="7" t="s">
        <v>174</v>
      </c>
      <c r="D243" s="19"/>
      <c r="E243" s="19"/>
      <c r="F243" s="80">
        <f t="shared" si="4"/>
        <v>0</v>
      </c>
      <c r="G243" s="7"/>
      <c r="H243" s="7"/>
      <c r="I243" s="7"/>
      <c r="J243" s="7"/>
    </row>
    <row r="244" spans="1:10" s="2" customFormat="1" ht="13.5">
      <c r="A244" s="31">
        <v>426412</v>
      </c>
      <c r="B244" s="6"/>
      <c r="C244" s="7" t="s">
        <v>175</v>
      </c>
      <c r="D244" s="19"/>
      <c r="E244" s="19"/>
      <c r="F244" s="80">
        <f t="shared" si="4"/>
        <v>0</v>
      </c>
      <c r="G244" s="7"/>
      <c r="H244" s="7"/>
      <c r="I244" s="7"/>
      <c r="J244" s="7"/>
    </row>
    <row r="245" spans="1:10" s="2" customFormat="1" ht="13.5">
      <c r="A245" s="31">
        <v>426413</v>
      </c>
      <c r="B245" s="6"/>
      <c r="C245" s="7" t="s">
        <v>176</v>
      </c>
      <c r="D245" s="19"/>
      <c r="E245" s="19"/>
      <c r="F245" s="80">
        <f t="shared" si="4"/>
        <v>0</v>
      </c>
      <c r="G245" s="7"/>
      <c r="H245" s="7"/>
      <c r="I245" s="7"/>
      <c r="J245" s="7"/>
    </row>
    <row r="246" spans="1:10" s="2" customFormat="1" ht="13.5">
      <c r="A246" s="31">
        <v>426491</v>
      </c>
      <c r="B246" s="6"/>
      <c r="C246" s="7" t="s">
        <v>177</v>
      </c>
      <c r="D246" s="19"/>
      <c r="E246" s="19"/>
      <c r="F246" s="80">
        <f aca="true" t="shared" si="5" ref="F246:F347">SUM(D246+E246)</f>
        <v>0</v>
      </c>
      <c r="G246" s="7"/>
      <c r="H246" s="7"/>
      <c r="I246" s="7"/>
      <c r="J246" s="7"/>
    </row>
    <row r="247" spans="1:10" s="2" customFormat="1" ht="13.5">
      <c r="A247" s="37">
        <v>426500</v>
      </c>
      <c r="B247" s="59"/>
      <c r="C247" s="13" t="s">
        <v>38</v>
      </c>
      <c r="D247" s="22">
        <f>D248</f>
        <v>0</v>
      </c>
      <c r="E247" s="22">
        <f>E248</f>
        <v>0</v>
      </c>
      <c r="F247" s="84">
        <f t="shared" si="5"/>
        <v>0</v>
      </c>
      <c r="G247" s="7"/>
      <c r="H247" s="7"/>
      <c r="I247" s="7"/>
      <c r="J247" s="7"/>
    </row>
    <row r="248" spans="1:10" s="2" customFormat="1" ht="13.5">
      <c r="A248" s="31">
        <v>426591</v>
      </c>
      <c r="B248" s="6"/>
      <c r="C248" s="14" t="s">
        <v>229</v>
      </c>
      <c r="D248" s="19"/>
      <c r="E248" s="19"/>
      <c r="F248" s="80">
        <f t="shared" si="5"/>
        <v>0</v>
      </c>
      <c r="G248" s="7"/>
      <c r="H248" s="7"/>
      <c r="I248" s="7"/>
      <c r="J248" s="7"/>
    </row>
    <row r="249" spans="1:10" s="2" customFormat="1" ht="13.5">
      <c r="A249" s="37">
        <v>426600</v>
      </c>
      <c r="B249" s="59"/>
      <c r="C249" s="13" t="s">
        <v>302</v>
      </c>
      <c r="D249" s="22">
        <f>D250</f>
        <v>1806000</v>
      </c>
      <c r="E249" s="22">
        <f>E250</f>
        <v>667000</v>
      </c>
      <c r="F249" s="84">
        <f>SUM(D249+E249)</f>
        <v>2473000</v>
      </c>
      <c r="G249" s="7"/>
      <c r="H249" s="7"/>
      <c r="I249" s="7"/>
      <c r="J249" s="7"/>
    </row>
    <row r="250" spans="1:10" s="2" customFormat="1" ht="13.5">
      <c r="A250" s="31">
        <v>426621</v>
      </c>
      <c r="B250" s="6"/>
      <c r="C250" s="14" t="s">
        <v>303</v>
      </c>
      <c r="D250" s="19">
        <v>1806000</v>
      </c>
      <c r="E250" s="19">
        <v>667000</v>
      </c>
      <c r="F250" s="80">
        <f t="shared" si="5"/>
        <v>2473000</v>
      </c>
      <c r="G250" s="7"/>
      <c r="H250" s="7"/>
      <c r="I250" s="7"/>
      <c r="J250" s="7"/>
    </row>
    <row r="251" spans="1:10" s="2" customFormat="1" ht="13.5">
      <c r="A251" s="37">
        <v>426800</v>
      </c>
      <c r="B251" s="12"/>
      <c r="C251" s="13" t="s">
        <v>178</v>
      </c>
      <c r="D251" s="22">
        <f>SUM(D252:D256)</f>
        <v>0</v>
      </c>
      <c r="E251" s="22">
        <f>SUM(E252:E256)</f>
        <v>0</v>
      </c>
      <c r="F251" s="84">
        <f t="shared" si="5"/>
        <v>0</v>
      </c>
      <c r="G251" s="7"/>
      <c r="H251" s="7"/>
      <c r="I251" s="7"/>
      <c r="J251" s="7"/>
    </row>
    <row r="252" spans="1:10" s="2" customFormat="1" ht="13.5">
      <c r="A252" s="31">
        <v>426811</v>
      </c>
      <c r="B252" s="6"/>
      <c r="C252" s="7" t="s">
        <v>179</v>
      </c>
      <c r="D252" s="19"/>
      <c r="E252" s="19"/>
      <c r="F252" s="80">
        <f t="shared" si="5"/>
        <v>0</v>
      </c>
      <c r="G252" s="7"/>
      <c r="H252" s="7"/>
      <c r="I252" s="7"/>
      <c r="J252" s="7"/>
    </row>
    <row r="253" spans="1:10" s="2" customFormat="1" ht="13.5">
      <c r="A253" s="31">
        <v>426812</v>
      </c>
      <c r="B253" s="6"/>
      <c r="C253" s="7" t="s">
        <v>180</v>
      </c>
      <c r="D253" s="19"/>
      <c r="E253" s="19"/>
      <c r="F253" s="80">
        <f t="shared" si="5"/>
        <v>0</v>
      </c>
      <c r="G253" s="7"/>
      <c r="H253" s="7"/>
      <c r="I253" s="7"/>
      <c r="J253" s="7"/>
    </row>
    <row r="254" spans="1:10" s="2" customFormat="1" ht="13.5">
      <c r="A254" s="31">
        <v>426819</v>
      </c>
      <c r="B254" s="6"/>
      <c r="C254" s="7" t="s">
        <v>230</v>
      </c>
      <c r="D254" s="19"/>
      <c r="E254" s="19"/>
      <c r="F254" s="80">
        <f t="shared" si="5"/>
        <v>0</v>
      </c>
      <c r="G254" s="7"/>
      <c r="H254" s="7"/>
      <c r="I254" s="7"/>
      <c r="J254" s="7"/>
    </row>
    <row r="255" spans="1:10" s="2" customFormat="1" ht="13.5">
      <c r="A255" s="31">
        <v>426821</v>
      </c>
      <c r="B255" s="6"/>
      <c r="C255" s="7" t="s">
        <v>231</v>
      </c>
      <c r="D255" s="19"/>
      <c r="E255" s="19"/>
      <c r="F255" s="80">
        <f>SUM(D255+E255)</f>
        <v>0</v>
      </c>
      <c r="G255" s="7"/>
      <c r="H255" s="7"/>
      <c r="I255" s="7"/>
      <c r="J255" s="7"/>
    </row>
    <row r="256" spans="1:10" ht="13.5">
      <c r="A256" s="31">
        <v>426822</v>
      </c>
      <c r="B256" s="16"/>
      <c r="C256" s="7" t="s">
        <v>232</v>
      </c>
      <c r="D256" s="24"/>
      <c r="E256" s="24"/>
      <c r="F256" s="80">
        <f>SUM(D256+E256)</f>
        <v>0</v>
      </c>
      <c r="G256" s="29"/>
      <c r="H256" s="29"/>
      <c r="I256" s="29"/>
      <c r="J256" s="29"/>
    </row>
    <row r="257" spans="1:10" s="2" customFormat="1" ht="13.5">
      <c r="A257" s="37">
        <v>426900</v>
      </c>
      <c r="B257" s="12"/>
      <c r="C257" s="13" t="s">
        <v>39</v>
      </c>
      <c r="D257" s="22">
        <f>SUM(D258:D261)</f>
        <v>0</v>
      </c>
      <c r="E257" s="22">
        <f>SUM(E258:E261)</f>
        <v>0</v>
      </c>
      <c r="F257" s="84">
        <f t="shared" si="5"/>
        <v>0</v>
      </c>
      <c r="G257" s="7"/>
      <c r="H257" s="7"/>
      <c r="I257" s="7"/>
      <c r="J257" s="7"/>
    </row>
    <row r="258" spans="1:10" s="2" customFormat="1" ht="13.5">
      <c r="A258" s="31">
        <v>426911</v>
      </c>
      <c r="B258" s="6"/>
      <c r="C258" s="7" t="s">
        <v>233</v>
      </c>
      <c r="D258" s="19"/>
      <c r="E258" s="19"/>
      <c r="F258" s="80">
        <f>SUM(D258+E258)</f>
        <v>0</v>
      </c>
      <c r="G258" s="7"/>
      <c r="H258" s="7"/>
      <c r="I258" s="7"/>
      <c r="J258" s="7"/>
    </row>
    <row r="259" spans="1:10" s="2" customFormat="1" ht="13.5">
      <c r="A259" s="34">
        <v>426912</v>
      </c>
      <c r="B259" s="15"/>
      <c r="C259" s="14" t="s">
        <v>234</v>
      </c>
      <c r="D259" s="23"/>
      <c r="E259" s="23"/>
      <c r="F259" s="80">
        <f>SUM(D259+E259)</f>
        <v>0</v>
      </c>
      <c r="G259" s="7"/>
      <c r="H259" s="7"/>
      <c r="I259" s="7"/>
      <c r="J259" s="7"/>
    </row>
    <row r="260" spans="1:10" s="2" customFormat="1" ht="13.5">
      <c r="A260" s="34">
        <v>426913</v>
      </c>
      <c r="B260" s="15"/>
      <c r="C260" s="14" t="s">
        <v>235</v>
      </c>
      <c r="D260" s="23"/>
      <c r="E260" s="23"/>
      <c r="F260" s="80">
        <f>SUM(D260+E260)</f>
        <v>0</v>
      </c>
      <c r="G260" s="7"/>
      <c r="H260" s="7"/>
      <c r="I260" s="7"/>
      <c r="J260" s="7"/>
    </row>
    <row r="261" spans="1:10" ht="13.5">
      <c r="A261" s="34">
        <v>426919</v>
      </c>
      <c r="B261" s="16"/>
      <c r="C261" s="14" t="s">
        <v>236</v>
      </c>
      <c r="D261" s="24"/>
      <c r="E261" s="24"/>
      <c r="F261" s="80">
        <f>SUM(D261+E261)</f>
        <v>0</v>
      </c>
      <c r="G261" s="29"/>
      <c r="H261" s="29"/>
      <c r="I261" s="29"/>
      <c r="J261" s="29"/>
    </row>
    <row r="262" spans="1:10" ht="13.5">
      <c r="A262" s="30">
        <v>440000</v>
      </c>
      <c r="B262" s="10"/>
      <c r="C262" s="11" t="s">
        <v>237</v>
      </c>
      <c r="D262" s="21">
        <f>SUM(D263+D267)</f>
        <v>0</v>
      </c>
      <c r="E262" s="21">
        <f>SUM(E263+E267)</f>
        <v>0</v>
      </c>
      <c r="F262" s="79">
        <f t="shared" si="5"/>
        <v>0</v>
      </c>
      <c r="G262" s="29"/>
      <c r="H262" s="29"/>
      <c r="I262" s="29"/>
      <c r="J262" s="29"/>
    </row>
    <row r="263" spans="1:10" ht="13.5">
      <c r="A263" s="36">
        <v>442000</v>
      </c>
      <c r="B263" s="3"/>
      <c r="C263" s="4" t="s">
        <v>43</v>
      </c>
      <c r="D263" s="20">
        <f>D264</f>
        <v>0</v>
      </c>
      <c r="E263" s="20">
        <f>E264</f>
        <v>0</v>
      </c>
      <c r="F263" s="83">
        <f t="shared" si="5"/>
        <v>0</v>
      </c>
      <c r="G263" s="29"/>
      <c r="H263" s="29"/>
      <c r="I263" s="29"/>
      <c r="J263" s="29"/>
    </row>
    <row r="264" spans="1:10" ht="13.5">
      <c r="A264" s="58">
        <v>442300</v>
      </c>
      <c r="B264" s="63"/>
      <c r="C264" s="60" t="s">
        <v>44</v>
      </c>
      <c r="D264" s="22">
        <f>SUM(D265:D266)</f>
        <v>0</v>
      </c>
      <c r="E264" s="22">
        <f>SUM(E265:E266)</f>
        <v>0</v>
      </c>
      <c r="F264" s="84">
        <f t="shared" si="5"/>
        <v>0</v>
      </c>
      <c r="G264" s="29"/>
      <c r="H264" s="29"/>
      <c r="I264" s="29"/>
      <c r="J264" s="29"/>
    </row>
    <row r="265" spans="1:10" ht="13.5">
      <c r="A265" s="34">
        <v>442331</v>
      </c>
      <c r="B265" s="16"/>
      <c r="C265" s="14" t="s">
        <v>238</v>
      </c>
      <c r="D265" s="24"/>
      <c r="E265" s="24"/>
      <c r="F265" s="80">
        <f>SUM(D265+E265)</f>
        <v>0</v>
      </c>
      <c r="G265" s="29"/>
      <c r="H265" s="29"/>
      <c r="I265" s="29"/>
      <c r="J265" s="29"/>
    </row>
    <row r="266" spans="1:10" ht="13.5">
      <c r="A266" s="34">
        <v>442341</v>
      </c>
      <c r="B266" s="16"/>
      <c r="C266" s="14" t="s">
        <v>239</v>
      </c>
      <c r="D266" s="24"/>
      <c r="E266" s="24"/>
      <c r="F266" s="80">
        <f>SUM(D266+E266)</f>
        <v>0</v>
      </c>
      <c r="G266" s="29"/>
      <c r="H266" s="29"/>
      <c r="I266" s="29"/>
      <c r="J266" s="29"/>
    </row>
    <row r="267" spans="1:10" ht="13.5">
      <c r="A267" s="36">
        <v>444000</v>
      </c>
      <c r="B267" s="3"/>
      <c r="C267" s="4" t="s">
        <v>45</v>
      </c>
      <c r="D267" s="20">
        <f>SUM(D268+D270)</f>
        <v>0</v>
      </c>
      <c r="E267" s="20">
        <f>SUM(E268+E270)</f>
        <v>0</v>
      </c>
      <c r="F267" s="83">
        <f t="shared" si="5"/>
        <v>0</v>
      </c>
      <c r="G267" s="29"/>
      <c r="H267" s="29"/>
      <c r="I267" s="29"/>
      <c r="J267" s="29"/>
    </row>
    <row r="268" spans="1:10" ht="13.5">
      <c r="A268" s="37">
        <v>444200</v>
      </c>
      <c r="B268" s="13"/>
      <c r="C268" s="13" t="s">
        <v>46</v>
      </c>
      <c r="D268" s="22">
        <f>D269</f>
        <v>0</v>
      </c>
      <c r="E268" s="22">
        <f>E269</f>
        <v>0</v>
      </c>
      <c r="F268" s="84">
        <f t="shared" si="5"/>
        <v>0</v>
      </c>
      <c r="G268" s="29"/>
      <c r="H268" s="29"/>
      <c r="I268" s="29"/>
      <c r="J268" s="29"/>
    </row>
    <row r="269" spans="1:10" ht="13.5">
      <c r="A269" s="34">
        <v>444211</v>
      </c>
      <c r="B269" s="15"/>
      <c r="C269" s="14" t="s">
        <v>46</v>
      </c>
      <c r="D269" s="25"/>
      <c r="E269" s="25"/>
      <c r="F269" s="80">
        <f t="shared" si="5"/>
        <v>0</v>
      </c>
      <c r="G269" s="29"/>
      <c r="H269" s="29"/>
      <c r="I269" s="29"/>
      <c r="J269" s="29"/>
    </row>
    <row r="270" spans="1:10" ht="13.5">
      <c r="A270" s="37">
        <v>444300</v>
      </c>
      <c r="B270" s="12"/>
      <c r="C270" s="13" t="s">
        <v>47</v>
      </c>
      <c r="D270" s="22">
        <f>D271</f>
        <v>0</v>
      </c>
      <c r="E270" s="22">
        <f>E271</f>
        <v>0</v>
      </c>
      <c r="F270" s="84">
        <f t="shared" si="5"/>
        <v>0</v>
      </c>
      <c r="G270" s="29"/>
      <c r="H270" s="29"/>
      <c r="I270" s="29"/>
      <c r="J270" s="29"/>
    </row>
    <row r="271" spans="1:10" ht="13.5">
      <c r="A271" s="34">
        <v>444311</v>
      </c>
      <c r="B271" s="16"/>
      <c r="C271" s="14" t="s">
        <v>47</v>
      </c>
      <c r="D271" s="24"/>
      <c r="E271" s="24"/>
      <c r="F271" s="80">
        <f t="shared" si="5"/>
        <v>0</v>
      </c>
      <c r="G271" s="29"/>
      <c r="H271" s="29"/>
      <c r="I271" s="29"/>
      <c r="J271" s="29"/>
    </row>
    <row r="272" spans="1:10" ht="13.5">
      <c r="A272" s="30">
        <v>450000</v>
      </c>
      <c r="B272" s="10"/>
      <c r="C272" s="11" t="s">
        <v>240</v>
      </c>
      <c r="D272" s="21">
        <f>SUM(D273+D281)</f>
        <v>0</v>
      </c>
      <c r="E272" s="21">
        <f>SUM(E273+E281)</f>
        <v>0</v>
      </c>
      <c r="F272" s="79">
        <f t="shared" si="5"/>
        <v>0</v>
      </c>
      <c r="G272" s="29"/>
      <c r="H272" s="29"/>
      <c r="I272" s="29"/>
      <c r="J272" s="29"/>
    </row>
    <row r="273" spans="1:10" ht="25.5">
      <c r="A273" s="36">
        <v>451000</v>
      </c>
      <c r="B273" s="64"/>
      <c r="C273" s="4" t="s">
        <v>241</v>
      </c>
      <c r="D273" s="26">
        <f>SUM(D274+D277)</f>
        <v>0</v>
      </c>
      <c r="E273" s="26">
        <f>SUM(E274+E277)</f>
        <v>0</v>
      </c>
      <c r="F273" s="83">
        <f t="shared" si="5"/>
        <v>0</v>
      </c>
      <c r="G273" s="29"/>
      <c r="H273" s="29"/>
      <c r="I273" s="29"/>
      <c r="J273" s="29"/>
    </row>
    <row r="274" spans="1:10" ht="25.5">
      <c r="A274" s="37">
        <v>451100</v>
      </c>
      <c r="B274" s="65"/>
      <c r="C274" s="13" t="s">
        <v>48</v>
      </c>
      <c r="D274" s="22">
        <f>SUM(D275+D276)</f>
        <v>0</v>
      </c>
      <c r="E274" s="22">
        <f>SUM(E275+E276)</f>
        <v>0</v>
      </c>
      <c r="F274" s="84">
        <f t="shared" si="5"/>
        <v>0</v>
      </c>
      <c r="G274" s="29"/>
      <c r="H274" s="29"/>
      <c r="I274" s="29"/>
      <c r="J274" s="29"/>
    </row>
    <row r="275" spans="1:10" ht="13.5">
      <c r="A275" s="34">
        <v>451111</v>
      </c>
      <c r="B275" s="16"/>
      <c r="C275" s="14" t="s">
        <v>242</v>
      </c>
      <c r="D275" s="24"/>
      <c r="E275" s="24"/>
      <c r="F275" s="80">
        <f t="shared" si="5"/>
        <v>0</v>
      </c>
      <c r="G275" s="29"/>
      <c r="H275" s="29"/>
      <c r="I275" s="29"/>
      <c r="J275" s="29"/>
    </row>
    <row r="276" spans="1:10" ht="13.5">
      <c r="A276" s="34">
        <v>451141</v>
      </c>
      <c r="B276" s="16"/>
      <c r="C276" s="14" t="s">
        <v>243</v>
      </c>
      <c r="D276" s="24"/>
      <c r="E276" s="24"/>
      <c r="F276" s="80">
        <f t="shared" si="5"/>
        <v>0</v>
      </c>
      <c r="G276" s="29"/>
      <c r="H276" s="29"/>
      <c r="I276" s="29"/>
      <c r="J276" s="29"/>
    </row>
    <row r="277" spans="1:10" ht="25.5">
      <c r="A277" s="37">
        <v>451200</v>
      </c>
      <c r="B277" s="65"/>
      <c r="C277" s="13" t="s">
        <v>244</v>
      </c>
      <c r="D277" s="22">
        <f>SUM(D278:D280)</f>
        <v>0</v>
      </c>
      <c r="E277" s="22">
        <f>SUM(E278:E280)</f>
        <v>0</v>
      </c>
      <c r="F277" s="84">
        <f t="shared" si="5"/>
        <v>0</v>
      </c>
      <c r="G277" s="29"/>
      <c r="H277" s="29"/>
      <c r="I277" s="29"/>
      <c r="J277" s="29"/>
    </row>
    <row r="278" spans="1:10" ht="13.5">
      <c r="A278" s="34">
        <v>451211</v>
      </c>
      <c r="B278" s="16"/>
      <c r="C278" s="14" t="s">
        <v>245</v>
      </c>
      <c r="D278" s="24"/>
      <c r="E278" s="24"/>
      <c r="F278" s="80">
        <f t="shared" si="5"/>
        <v>0</v>
      </c>
      <c r="G278" s="29"/>
      <c r="H278" s="29"/>
      <c r="I278" s="29"/>
      <c r="J278" s="29"/>
    </row>
    <row r="279" spans="1:10" ht="13.5">
      <c r="A279" s="34">
        <v>451241</v>
      </c>
      <c r="B279" s="16"/>
      <c r="C279" s="14" t="s">
        <v>246</v>
      </c>
      <c r="D279" s="24"/>
      <c r="E279" s="24"/>
      <c r="F279" s="80">
        <f t="shared" si="5"/>
        <v>0</v>
      </c>
      <c r="G279" s="29"/>
      <c r="H279" s="29"/>
      <c r="I279" s="29"/>
      <c r="J279" s="29"/>
    </row>
    <row r="280" spans="1:10" ht="25.5">
      <c r="A280" s="34">
        <v>451291</v>
      </c>
      <c r="B280" s="16"/>
      <c r="C280" s="14" t="s">
        <v>247</v>
      </c>
      <c r="D280" s="24"/>
      <c r="E280" s="24"/>
      <c r="F280" s="80">
        <f t="shared" si="5"/>
        <v>0</v>
      </c>
      <c r="G280" s="29"/>
      <c r="H280" s="29"/>
      <c r="I280" s="29"/>
      <c r="J280" s="29"/>
    </row>
    <row r="281" spans="1:10" ht="13.5">
      <c r="A281" s="36">
        <v>454000</v>
      </c>
      <c r="B281" s="64"/>
      <c r="C281" s="4" t="s">
        <v>248</v>
      </c>
      <c r="D281" s="26">
        <f>D282</f>
        <v>0</v>
      </c>
      <c r="E281" s="26">
        <f>E282</f>
        <v>0</v>
      </c>
      <c r="F281" s="83">
        <f t="shared" si="5"/>
        <v>0</v>
      </c>
      <c r="G281" s="29"/>
      <c r="H281" s="29"/>
      <c r="I281" s="29"/>
      <c r="J281" s="29"/>
    </row>
    <row r="282" spans="1:10" ht="13.5">
      <c r="A282" s="37">
        <v>454100</v>
      </c>
      <c r="B282" s="65"/>
      <c r="C282" s="13" t="s">
        <v>49</v>
      </c>
      <c r="D282" s="27">
        <f>D283</f>
        <v>0</v>
      </c>
      <c r="E282" s="27">
        <f>E283</f>
        <v>0</v>
      </c>
      <c r="F282" s="84">
        <f t="shared" si="5"/>
        <v>0</v>
      </c>
      <c r="G282" s="29"/>
      <c r="H282" s="29"/>
      <c r="I282" s="29"/>
      <c r="J282" s="29"/>
    </row>
    <row r="283" spans="1:10" ht="13.5">
      <c r="A283" s="34">
        <v>454111</v>
      </c>
      <c r="B283" s="16"/>
      <c r="C283" s="14" t="s">
        <v>49</v>
      </c>
      <c r="D283" s="24"/>
      <c r="E283" s="24"/>
      <c r="F283" s="80">
        <f t="shared" si="5"/>
        <v>0</v>
      </c>
      <c r="G283" s="29"/>
      <c r="H283" s="29"/>
      <c r="I283" s="29"/>
      <c r="J283" s="29"/>
    </row>
    <row r="284" spans="1:10" ht="13.5">
      <c r="A284" s="30">
        <v>460000</v>
      </c>
      <c r="B284" s="48"/>
      <c r="C284" s="11" t="s">
        <v>249</v>
      </c>
      <c r="D284" s="28">
        <f>D285+D292</f>
        <v>0</v>
      </c>
      <c r="E284" s="28">
        <f>E285+E292</f>
        <v>0</v>
      </c>
      <c r="F284" s="79">
        <f t="shared" si="5"/>
        <v>0</v>
      </c>
      <c r="G284" s="29"/>
      <c r="H284" s="29"/>
      <c r="I284" s="29"/>
      <c r="J284" s="29"/>
    </row>
    <row r="285" spans="1:10" ht="13.5">
      <c r="A285" s="36">
        <v>463000</v>
      </c>
      <c r="B285" s="66"/>
      <c r="C285" s="4" t="s">
        <v>250</v>
      </c>
      <c r="D285" s="26">
        <f>D286+D289</f>
        <v>0</v>
      </c>
      <c r="E285" s="26">
        <f>E286+E289</f>
        <v>0</v>
      </c>
      <c r="F285" s="83">
        <f t="shared" si="5"/>
        <v>0</v>
      </c>
      <c r="G285" s="29"/>
      <c r="H285" s="29"/>
      <c r="I285" s="29"/>
      <c r="J285" s="29"/>
    </row>
    <row r="286" spans="1:10" ht="13.5">
      <c r="A286" s="37">
        <v>463100</v>
      </c>
      <c r="B286" s="63"/>
      <c r="C286" s="13" t="s">
        <v>251</v>
      </c>
      <c r="D286" s="27">
        <f>SUM(D287:D288)</f>
        <v>0</v>
      </c>
      <c r="E286" s="27">
        <f>SUM(E287:E288)</f>
        <v>0</v>
      </c>
      <c r="F286" s="84">
        <f t="shared" si="5"/>
        <v>0</v>
      </c>
      <c r="G286" s="29"/>
      <c r="H286" s="29"/>
      <c r="I286" s="29"/>
      <c r="J286" s="29"/>
    </row>
    <row r="287" spans="1:10" ht="13.5">
      <c r="A287" s="34">
        <v>463111</v>
      </c>
      <c r="B287" s="16"/>
      <c r="C287" s="14" t="s">
        <v>252</v>
      </c>
      <c r="D287" s="24"/>
      <c r="E287" s="24"/>
      <c r="F287" s="80">
        <f t="shared" si="5"/>
        <v>0</v>
      </c>
      <c r="G287" s="29"/>
      <c r="H287" s="29"/>
      <c r="I287" s="29"/>
      <c r="J287" s="29"/>
    </row>
    <row r="288" spans="1:10" ht="13.5">
      <c r="A288" s="34">
        <v>463141</v>
      </c>
      <c r="B288" s="16"/>
      <c r="C288" s="14" t="s">
        <v>253</v>
      </c>
      <c r="D288" s="24"/>
      <c r="E288" s="24"/>
      <c r="F288" s="80">
        <f t="shared" si="5"/>
        <v>0</v>
      </c>
      <c r="G288" s="29"/>
      <c r="H288" s="29"/>
      <c r="I288" s="29"/>
      <c r="J288" s="29"/>
    </row>
    <row r="289" spans="1:10" ht="13.5">
      <c r="A289" s="37">
        <v>463200</v>
      </c>
      <c r="B289" s="63"/>
      <c r="C289" s="13" t="s">
        <v>254</v>
      </c>
      <c r="D289" s="27">
        <f>SUM(D290:D291)</f>
        <v>0</v>
      </c>
      <c r="E289" s="27">
        <f>SUM(E290:E291)</f>
        <v>0</v>
      </c>
      <c r="F289" s="84">
        <f t="shared" si="5"/>
        <v>0</v>
      </c>
      <c r="G289" s="29"/>
      <c r="H289" s="29"/>
      <c r="I289" s="29"/>
      <c r="J289" s="29"/>
    </row>
    <row r="290" spans="1:10" ht="13.5">
      <c r="A290" s="34">
        <v>463211</v>
      </c>
      <c r="B290" s="16"/>
      <c r="C290" s="14" t="s">
        <v>255</v>
      </c>
      <c r="D290" s="24"/>
      <c r="E290" s="24"/>
      <c r="F290" s="80">
        <f t="shared" si="5"/>
        <v>0</v>
      </c>
      <c r="G290" s="29"/>
      <c r="H290" s="29"/>
      <c r="I290" s="29"/>
      <c r="J290" s="29"/>
    </row>
    <row r="291" spans="1:10" ht="13.5">
      <c r="A291" s="34">
        <v>463241</v>
      </c>
      <c r="B291" s="16"/>
      <c r="C291" s="14" t="s">
        <v>256</v>
      </c>
      <c r="D291" s="24"/>
      <c r="E291" s="24"/>
      <c r="F291" s="80">
        <f t="shared" si="5"/>
        <v>0</v>
      </c>
      <c r="G291" s="29"/>
      <c r="H291" s="29"/>
      <c r="I291" s="29"/>
      <c r="J291" s="29"/>
    </row>
    <row r="292" spans="1:10" ht="13.5">
      <c r="A292" s="36">
        <v>465000</v>
      </c>
      <c r="B292" s="66"/>
      <c r="C292" s="4" t="s">
        <v>257</v>
      </c>
      <c r="D292" s="26">
        <f>D293+D295</f>
        <v>0</v>
      </c>
      <c r="E292" s="26">
        <f>E293+E295</f>
        <v>0</v>
      </c>
      <c r="F292" s="83">
        <f t="shared" si="5"/>
        <v>0</v>
      </c>
      <c r="G292" s="29"/>
      <c r="H292" s="29"/>
      <c r="I292" s="29"/>
      <c r="J292" s="29"/>
    </row>
    <row r="293" spans="1:10" ht="13.5">
      <c r="A293" s="37">
        <v>465100</v>
      </c>
      <c r="B293" s="63"/>
      <c r="C293" s="13" t="s">
        <v>258</v>
      </c>
      <c r="D293" s="27">
        <f>D294</f>
        <v>0</v>
      </c>
      <c r="E293" s="27">
        <f>E294</f>
        <v>0</v>
      </c>
      <c r="F293" s="84">
        <f t="shared" si="5"/>
        <v>0</v>
      </c>
      <c r="G293" s="29"/>
      <c r="H293" s="29"/>
      <c r="I293" s="29"/>
      <c r="J293" s="29"/>
    </row>
    <row r="294" spans="1:10" ht="13.5">
      <c r="A294" s="34">
        <v>465111</v>
      </c>
      <c r="B294" s="16"/>
      <c r="C294" s="67" t="s">
        <v>258</v>
      </c>
      <c r="D294" s="24"/>
      <c r="E294" s="24"/>
      <c r="F294" s="80">
        <v>0</v>
      </c>
      <c r="G294" s="29"/>
      <c r="H294" s="29"/>
      <c r="I294" s="29"/>
      <c r="J294" s="29"/>
    </row>
    <row r="295" spans="1:10" ht="13.5">
      <c r="A295" s="37">
        <v>465200</v>
      </c>
      <c r="B295" s="63"/>
      <c r="C295" s="13" t="s">
        <v>259</v>
      </c>
      <c r="D295" s="27">
        <f>D296</f>
        <v>0</v>
      </c>
      <c r="E295" s="27">
        <f>E296</f>
        <v>0</v>
      </c>
      <c r="F295" s="84">
        <f t="shared" si="5"/>
        <v>0</v>
      </c>
      <c r="G295" s="29"/>
      <c r="H295" s="29"/>
      <c r="I295" s="29"/>
      <c r="J295" s="29"/>
    </row>
    <row r="296" spans="1:10" ht="13.5">
      <c r="A296" s="34">
        <v>465211</v>
      </c>
      <c r="B296" s="46"/>
      <c r="C296" s="14" t="s">
        <v>259</v>
      </c>
      <c r="D296" s="47"/>
      <c r="E296" s="47"/>
      <c r="F296" s="80">
        <v>0</v>
      </c>
      <c r="G296" s="29"/>
      <c r="H296" s="29"/>
      <c r="I296" s="29"/>
      <c r="J296" s="29"/>
    </row>
    <row r="297" spans="1:10" ht="13.5">
      <c r="A297" s="30">
        <v>470000</v>
      </c>
      <c r="B297" s="48"/>
      <c r="C297" s="11" t="s">
        <v>260</v>
      </c>
      <c r="D297" s="28">
        <f>D298</f>
        <v>0</v>
      </c>
      <c r="E297" s="28">
        <f>E298</f>
        <v>0</v>
      </c>
      <c r="F297" s="79">
        <f t="shared" si="5"/>
        <v>0</v>
      </c>
      <c r="G297" s="29"/>
      <c r="H297" s="29"/>
      <c r="I297" s="29"/>
      <c r="J297" s="29"/>
    </row>
    <row r="298" spans="1:10" ht="13.5">
      <c r="A298" s="36">
        <v>472000</v>
      </c>
      <c r="B298" s="66"/>
      <c r="C298" s="4" t="s">
        <v>50</v>
      </c>
      <c r="D298" s="26">
        <f>D299+D302+D304+D307</f>
        <v>0</v>
      </c>
      <c r="E298" s="26">
        <f>E299+E302+E304+E307</f>
        <v>0</v>
      </c>
      <c r="F298" s="83">
        <f t="shared" si="5"/>
        <v>0</v>
      </c>
      <c r="G298" s="29"/>
      <c r="H298" s="29"/>
      <c r="I298" s="29"/>
      <c r="J298" s="29"/>
    </row>
    <row r="299" spans="1:10" ht="13.5">
      <c r="A299" s="37">
        <v>472100</v>
      </c>
      <c r="B299" s="63"/>
      <c r="C299" s="13" t="s">
        <v>51</v>
      </c>
      <c r="D299" s="27">
        <f>SUM(D300:D301)</f>
        <v>0</v>
      </c>
      <c r="E299" s="27">
        <f>SUM(E300:E301)</f>
        <v>0</v>
      </c>
      <c r="F299" s="84">
        <f t="shared" si="5"/>
        <v>0</v>
      </c>
      <c r="G299" s="29"/>
      <c r="H299" s="29"/>
      <c r="I299" s="29"/>
      <c r="J299" s="29"/>
    </row>
    <row r="300" spans="1:10" ht="13.5">
      <c r="A300" s="34">
        <v>472111</v>
      </c>
      <c r="B300" s="46"/>
      <c r="C300" s="14" t="s">
        <v>261</v>
      </c>
      <c r="D300" s="47"/>
      <c r="E300" s="47"/>
      <c r="F300" s="80">
        <v>0</v>
      </c>
      <c r="G300" s="29"/>
      <c r="H300" s="29"/>
      <c r="I300" s="29"/>
      <c r="J300" s="29"/>
    </row>
    <row r="301" spans="1:10" ht="13.5">
      <c r="A301" s="34">
        <v>472131</v>
      </c>
      <c r="B301" s="46"/>
      <c r="C301" s="14" t="s">
        <v>262</v>
      </c>
      <c r="D301" s="47"/>
      <c r="E301" s="47"/>
      <c r="F301" s="80">
        <v>0</v>
      </c>
      <c r="G301" s="29"/>
      <c r="H301" s="29"/>
      <c r="I301" s="29"/>
      <c r="J301" s="29"/>
    </row>
    <row r="302" spans="1:10" ht="13.5">
      <c r="A302" s="37">
        <v>472300</v>
      </c>
      <c r="B302" s="63"/>
      <c r="C302" s="13" t="s">
        <v>52</v>
      </c>
      <c r="D302" s="27">
        <f>D303</f>
        <v>0</v>
      </c>
      <c r="E302" s="27">
        <f>E303</f>
        <v>0</v>
      </c>
      <c r="F302" s="84">
        <f t="shared" si="5"/>
        <v>0</v>
      </c>
      <c r="G302" s="29"/>
      <c r="H302" s="29"/>
      <c r="I302" s="29"/>
      <c r="J302" s="29"/>
    </row>
    <row r="303" spans="1:10" ht="13.5">
      <c r="A303" s="34">
        <v>472311</v>
      </c>
      <c r="B303" s="46"/>
      <c r="C303" s="14" t="s">
        <v>52</v>
      </c>
      <c r="D303" s="47"/>
      <c r="E303" s="47"/>
      <c r="F303" s="80">
        <v>0</v>
      </c>
      <c r="G303" s="29"/>
      <c r="H303" s="29"/>
      <c r="I303" s="29"/>
      <c r="J303" s="29"/>
    </row>
    <row r="304" spans="1:10" ht="13.5">
      <c r="A304" s="37">
        <v>472700</v>
      </c>
      <c r="B304" s="65"/>
      <c r="C304" s="13" t="s">
        <v>53</v>
      </c>
      <c r="D304" s="27">
        <f>SUM(D305:D306)</f>
        <v>0</v>
      </c>
      <c r="E304" s="27">
        <f>SUM(E305:E306)</f>
        <v>0</v>
      </c>
      <c r="F304" s="84">
        <f t="shared" si="5"/>
        <v>0</v>
      </c>
      <c r="G304" s="29"/>
      <c r="H304" s="29"/>
      <c r="I304" s="29"/>
      <c r="J304" s="29"/>
    </row>
    <row r="305" spans="1:10" ht="13.5">
      <c r="A305" s="34">
        <v>472711</v>
      </c>
      <c r="B305" s="46"/>
      <c r="C305" s="14" t="s">
        <v>263</v>
      </c>
      <c r="D305" s="47"/>
      <c r="E305" s="47"/>
      <c r="F305" s="80">
        <v>0</v>
      </c>
      <c r="G305" s="29"/>
      <c r="H305" s="29"/>
      <c r="I305" s="29"/>
      <c r="J305" s="29"/>
    </row>
    <row r="306" spans="1:10" ht="13.5">
      <c r="A306" s="34">
        <v>472715</v>
      </c>
      <c r="B306" s="46"/>
      <c r="C306" s="14" t="s">
        <v>264</v>
      </c>
      <c r="D306" s="47"/>
      <c r="E306" s="47"/>
      <c r="F306" s="80">
        <v>0</v>
      </c>
      <c r="G306" s="29"/>
      <c r="H306" s="29"/>
      <c r="I306" s="29"/>
      <c r="J306" s="29"/>
    </row>
    <row r="307" spans="1:10" ht="13.5">
      <c r="A307" s="37">
        <v>472800</v>
      </c>
      <c r="B307" s="65"/>
      <c r="C307" s="13" t="s">
        <v>54</v>
      </c>
      <c r="D307" s="27">
        <f>D308</f>
        <v>0</v>
      </c>
      <c r="E307" s="27">
        <f>E308</f>
        <v>0</v>
      </c>
      <c r="F307" s="84">
        <f t="shared" si="5"/>
        <v>0</v>
      </c>
      <c r="G307" s="29"/>
      <c r="H307" s="29"/>
      <c r="I307" s="29"/>
      <c r="J307" s="29"/>
    </row>
    <row r="308" spans="1:10" ht="13.5">
      <c r="A308" s="34">
        <v>472811</v>
      </c>
      <c r="B308" s="46"/>
      <c r="C308" s="14" t="s">
        <v>54</v>
      </c>
      <c r="D308" s="47"/>
      <c r="E308" s="47"/>
      <c r="F308" s="80">
        <v>0</v>
      </c>
      <c r="G308" s="29"/>
      <c r="H308" s="29"/>
      <c r="I308" s="29"/>
      <c r="J308" s="29"/>
    </row>
    <row r="309" spans="1:10" s="2" customFormat="1" ht="13.5">
      <c r="A309" s="30">
        <v>480000</v>
      </c>
      <c r="B309" s="10"/>
      <c r="C309" s="11" t="s">
        <v>77</v>
      </c>
      <c r="D309" s="21">
        <f>SUM(D310+D318+D326+D329)</f>
        <v>0</v>
      </c>
      <c r="E309" s="21">
        <f>SUM(E310+E318+E326+E329)</f>
        <v>0</v>
      </c>
      <c r="F309" s="79">
        <f>SUM(D309+E309)</f>
        <v>0</v>
      </c>
      <c r="G309" s="7"/>
      <c r="H309" s="7"/>
      <c r="I309" s="7"/>
      <c r="J309" s="7"/>
    </row>
    <row r="310" spans="1:10" s="2" customFormat="1" ht="13.5">
      <c r="A310" s="36">
        <v>481000</v>
      </c>
      <c r="B310" s="3"/>
      <c r="C310" s="4" t="s">
        <v>55</v>
      </c>
      <c r="D310" s="20">
        <f>D311</f>
        <v>0</v>
      </c>
      <c r="E310" s="20">
        <f>E311</f>
        <v>0</v>
      </c>
      <c r="F310" s="83">
        <f t="shared" si="5"/>
        <v>0</v>
      </c>
      <c r="G310" s="7"/>
      <c r="H310" s="7"/>
      <c r="I310" s="7"/>
      <c r="J310" s="7"/>
    </row>
    <row r="311" spans="1:10" s="2" customFormat="1" ht="13.5">
      <c r="A311" s="37">
        <v>481900</v>
      </c>
      <c r="B311" s="12"/>
      <c r="C311" s="13" t="s">
        <v>56</v>
      </c>
      <c r="D311" s="22">
        <f>SUM(D312:D317)</f>
        <v>0</v>
      </c>
      <c r="E311" s="22">
        <f>SUM(E312:E317)</f>
        <v>0</v>
      </c>
      <c r="F311" s="84">
        <f t="shared" si="5"/>
        <v>0</v>
      </c>
      <c r="G311" s="7"/>
      <c r="H311" s="7"/>
      <c r="I311" s="7"/>
      <c r="J311" s="7"/>
    </row>
    <row r="312" spans="1:10" s="2" customFormat="1" ht="13.5">
      <c r="A312" s="34">
        <v>481931</v>
      </c>
      <c r="B312" s="15"/>
      <c r="C312" s="14" t="s">
        <v>265</v>
      </c>
      <c r="D312" s="25"/>
      <c r="E312" s="25"/>
      <c r="F312" s="87"/>
      <c r="G312" s="7"/>
      <c r="H312" s="7"/>
      <c r="I312" s="7"/>
      <c r="J312" s="7"/>
    </row>
    <row r="313" spans="1:10" s="2" customFormat="1" ht="13.5">
      <c r="A313" s="34">
        <v>481941</v>
      </c>
      <c r="B313" s="15"/>
      <c r="C313" s="14" t="s">
        <v>266</v>
      </c>
      <c r="D313" s="25"/>
      <c r="E313" s="25"/>
      <c r="F313" s="87"/>
      <c r="G313" s="7"/>
      <c r="H313" s="7"/>
      <c r="I313" s="7"/>
      <c r="J313" s="7"/>
    </row>
    <row r="314" spans="1:10" s="2" customFormat="1" ht="13.5">
      <c r="A314" s="34">
        <v>481942</v>
      </c>
      <c r="B314" s="15"/>
      <c r="C314" s="14" t="s">
        <v>267</v>
      </c>
      <c r="D314" s="25"/>
      <c r="E314" s="25"/>
      <c r="F314" s="87"/>
      <c r="G314" s="7"/>
      <c r="H314" s="7"/>
      <c r="I314" s="7"/>
      <c r="J314" s="7"/>
    </row>
    <row r="315" spans="1:10" s="2" customFormat="1" ht="13.5">
      <c r="A315" s="34">
        <v>481961</v>
      </c>
      <c r="B315" s="15"/>
      <c r="C315" s="14" t="s">
        <v>268</v>
      </c>
      <c r="D315" s="25"/>
      <c r="E315" s="25"/>
      <c r="F315" s="87"/>
      <c r="G315" s="7"/>
      <c r="H315" s="7"/>
      <c r="I315" s="7"/>
      <c r="J315" s="7"/>
    </row>
    <row r="316" spans="1:10" s="2" customFormat="1" ht="13.5">
      <c r="A316" s="34">
        <v>481962</v>
      </c>
      <c r="B316" s="15"/>
      <c r="C316" s="14" t="s">
        <v>269</v>
      </c>
      <c r="D316" s="25"/>
      <c r="E316" s="25"/>
      <c r="F316" s="87"/>
      <c r="G316" s="7"/>
      <c r="H316" s="7"/>
      <c r="I316" s="7"/>
      <c r="J316" s="7"/>
    </row>
    <row r="317" spans="1:10" s="2" customFormat="1" ht="13.5">
      <c r="A317" s="34">
        <v>481991</v>
      </c>
      <c r="B317" s="15"/>
      <c r="C317" s="14" t="s">
        <v>56</v>
      </c>
      <c r="D317" s="25"/>
      <c r="E317" s="25"/>
      <c r="F317" s="87"/>
      <c r="G317" s="7"/>
      <c r="H317" s="7"/>
      <c r="I317" s="7"/>
      <c r="J317" s="7"/>
    </row>
    <row r="318" spans="1:10" s="2" customFormat="1" ht="13.5">
      <c r="A318" s="36">
        <v>482000</v>
      </c>
      <c r="B318" s="3"/>
      <c r="C318" s="4" t="s">
        <v>78</v>
      </c>
      <c r="D318" s="20">
        <f>SUM(D323+D319)</f>
        <v>0</v>
      </c>
      <c r="E318" s="20">
        <f>SUM(E323+E319)</f>
        <v>0</v>
      </c>
      <c r="F318" s="83">
        <f t="shared" si="5"/>
        <v>0</v>
      </c>
      <c r="G318" s="7"/>
      <c r="H318" s="7"/>
      <c r="I318" s="7"/>
      <c r="J318" s="7"/>
    </row>
    <row r="319" spans="1:10" s="2" customFormat="1" ht="13.5">
      <c r="A319" s="37">
        <v>482100</v>
      </c>
      <c r="B319" s="12"/>
      <c r="C319" s="13" t="s">
        <v>57</v>
      </c>
      <c r="D319" s="22">
        <f>SUM(D320:D322)</f>
        <v>0</v>
      </c>
      <c r="E319" s="22">
        <f>SUM(E320:E322)</f>
        <v>0</v>
      </c>
      <c r="F319" s="84">
        <f t="shared" si="5"/>
        <v>0</v>
      </c>
      <c r="G319" s="7"/>
      <c r="H319" s="7"/>
      <c r="I319" s="7"/>
      <c r="J319" s="7"/>
    </row>
    <row r="320" spans="1:10" s="2" customFormat="1" ht="13.5">
      <c r="A320" s="31">
        <v>482111</v>
      </c>
      <c r="B320" s="6"/>
      <c r="C320" s="7" t="s">
        <v>181</v>
      </c>
      <c r="D320" s="19"/>
      <c r="E320" s="19"/>
      <c r="F320" s="80">
        <f t="shared" si="5"/>
        <v>0</v>
      </c>
      <c r="G320" s="7"/>
      <c r="H320" s="7"/>
      <c r="I320" s="7"/>
      <c r="J320" s="7"/>
    </row>
    <row r="321" spans="1:10" s="2" customFormat="1" ht="13.5">
      <c r="A321" s="31">
        <v>482131</v>
      </c>
      <c r="B321" s="6"/>
      <c r="C321" s="7" t="s">
        <v>182</v>
      </c>
      <c r="D321" s="19"/>
      <c r="E321" s="19"/>
      <c r="F321" s="80">
        <f t="shared" si="5"/>
        <v>0</v>
      </c>
      <c r="G321" s="7"/>
      <c r="H321" s="7"/>
      <c r="I321" s="7"/>
      <c r="J321" s="7"/>
    </row>
    <row r="322" spans="1:10" s="2" customFormat="1" ht="13.5">
      <c r="A322" s="31">
        <v>482191</v>
      </c>
      <c r="B322" s="6"/>
      <c r="C322" s="7" t="s">
        <v>57</v>
      </c>
      <c r="D322" s="19"/>
      <c r="E322" s="19"/>
      <c r="F322" s="80">
        <f t="shared" si="5"/>
        <v>0</v>
      </c>
      <c r="G322" s="7"/>
      <c r="H322" s="7"/>
      <c r="I322" s="7"/>
      <c r="J322" s="7"/>
    </row>
    <row r="323" spans="1:10" s="2" customFormat="1" ht="13.5">
      <c r="A323" s="37">
        <v>482200</v>
      </c>
      <c r="B323" s="12"/>
      <c r="C323" s="13" t="s">
        <v>58</v>
      </c>
      <c r="D323" s="22">
        <f>SUM(D324:D325)</f>
        <v>0</v>
      </c>
      <c r="E323" s="22">
        <f>SUM(E324:E325)</f>
        <v>0</v>
      </c>
      <c r="F323" s="84">
        <f t="shared" si="5"/>
        <v>0</v>
      </c>
      <c r="G323" s="7"/>
      <c r="H323" s="7"/>
      <c r="I323" s="7"/>
      <c r="J323" s="7"/>
    </row>
    <row r="324" spans="1:10" s="2" customFormat="1" ht="13.5">
      <c r="A324" s="31">
        <v>482211</v>
      </c>
      <c r="B324" s="6"/>
      <c r="C324" s="7" t="s">
        <v>183</v>
      </c>
      <c r="D324" s="19"/>
      <c r="E324" s="19"/>
      <c r="F324" s="80">
        <f t="shared" si="5"/>
        <v>0</v>
      </c>
      <c r="G324" s="7"/>
      <c r="H324" s="7"/>
      <c r="I324" s="7"/>
      <c r="J324" s="7"/>
    </row>
    <row r="325" spans="1:10" s="2" customFormat="1" ht="13.5">
      <c r="A325" s="31">
        <v>482251</v>
      </c>
      <c r="B325" s="6"/>
      <c r="C325" s="7" t="s">
        <v>184</v>
      </c>
      <c r="D325" s="19"/>
      <c r="E325" s="19"/>
      <c r="F325" s="80">
        <f t="shared" si="5"/>
        <v>0</v>
      </c>
      <c r="G325" s="7"/>
      <c r="H325" s="7"/>
      <c r="I325" s="7"/>
      <c r="J325" s="7"/>
    </row>
    <row r="326" spans="1:10" s="2" customFormat="1" ht="13.5">
      <c r="A326" s="36">
        <v>483000</v>
      </c>
      <c r="B326" s="3"/>
      <c r="C326" s="4" t="s">
        <v>79</v>
      </c>
      <c r="D326" s="20">
        <f>SUM(D327)</f>
        <v>0</v>
      </c>
      <c r="E326" s="20">
        <f>SUM(E327)</f>
        <v>0</v>
      </c>
      <c r="F326" s="83">
        <f t="shared" si="5"/>
        <v>0</v>
      </c>
      <c r="G326" s="7"/>
      <c r="H326" s="7"/>
      <c r="I326" s="7"/>
      <c r="J326" s="7"/>
    </row>
    <row r="327" spans="1:10" s="2" customFormat="1" ht="13.5">
      <c r="A327" s="37">
        <v>483100</v>
      </c>
      <c r="B327" s="12"/>
      <c r="C327" s="13" t="s">
        <v>79</v>
      </c>
      <c r="D327" s="22">
        <f>SUM(D328)</f>
        <v>0</v>
      </c>
      <c r="E327" s="22">
        <f>SUM(E328)</f>
        <v>0</v>
      </c>
      <c r="F327" s="84">
        <f t="shared" si="5"/>
        <v>0</v>
      </c>
      <c r="G327" s="7"/>
      <c r="H327" s="7"/>
      <c r="I327" s="7"/>
      <c r="J327" s="7"/>
    </row>
    <row r="328" spans="1:10" s="2" customFormat="1" ht="13.5">
      <c r="A328" s="31">
        <v>483111</v>
      </c>
      <c r="B328" s="6"/>
      <c r="C328" s="7" t="s">
        <v>79</v>
      </c>
      <c r="D328" s="19"/>
      <c r="E328" s="19"/>
      <c r="F328" s="80">
        <f t="shared" si="5"/>
        <v>0</v>
      </c>
      <c r="G328" s="7"/>
      <c r="H328" s="7"/>
      <c r="I328" s="7"/>
      <c r="J328" s="7"/>
    </row>
    <row r="329" spans="1:10" s="2" customFormat="1" ht="25.5">
      <c r="A329" s="36">
        <v>485000</v>
      </c>
      <c r="B329" s="3"/>
      <c r="C329" s="4" t="s">
        <v>270</v>
      </c>
      <c r="D329" s="20">
        <f>D330</f>
        <v>0</v>
      </c>
      <c r="E329" s="20">
        <f>E330</f>
        <v>0</v>
      </c>
      <c r="F329" s="83">
        <f t="shared" si="5"/>
        <v>0</v>
      </c>
      <c r="G329" s="7"/>
      <c r="H329" s="7"/>
      <c r="I329" s="7"/>
      <c r="J329" s="7"/>
    </row>
    <row r="330" spans="1:10" s="2" customFormat="1" ht="25.5">
      <c r="A330" s="37">
        <v>485100</v>
      </c>
      <c r="B330" s="12"/>
      <c r="C330" s="13" t="s">
        <v>270</v>
      </c>
      <c r="D330" s="22">
        <f>D331</f>
        <v>0</v>
      </c>
      <c r="E330" s="22">
        <f>E331</f>
        <v>0</v>
      </c>
      <c r="F330" s="84">
        <f t="shared" si="5"/>
        <v>0</v>
      </c>
      <c r="G330" s="7"/>
      <c r="H330" s="7"/>
      <c r="I330" s="7"/>
      <c r="J330" s="7"/>
    </row>
    <row r="331" spans="1:10" s="2" customFormat="1" ht="13.5">
      <c r="A331" s="31">
        <v>485119</v>
      </c>
      <c r="B331" s="6"/>
      <c r="C331" s="67" t="s">
        <v>271</v>
      </c>
      <c r="D331" s="19"/>
      <c r="E331" s="19"/>
      <c r="F331" s="80">
        <f t="shared" si="5"/>
        <v>0</v>
      </c>
      <c r="G331" s="7"/>
      <c r="H331" s="7"/>
      <c r="I331" s="7"/>
      <c r="J331" s="7"/>
    </row>
    <row r="332" spans="1:10" s="2" customFormat="1" ht="13.5">
      <c r="A332" s="30">
        <v>510000</v>
      </c>
      <c r="B332" s="10"/>
      <c r="C332" s="11" t="s">
        <v>80</v>
      </c>
      <c r="D332" s="21">
        <f>SUM(D333+D352+D371)</f>
        <v>0</v>
      </c>
      <c r="E332" s="21">
        <f>SUM(E333+E352+E371)</f>
        <v>0</v>
      </c>
      <c r="F332" s="79">
        <f t="shared" si="5"/>
        <v>0</v>
      </c>
      <c r="G332" s="7"/>
      <c r="H332" s="7"/>
      <c r="I332" s="7"/>
      <c r="J332" s="7"/>
    </row>
    <row r="333" spans="1:10" s="2" customFormat="1" ht="13.5">
      <c r="A333" s="36">
        <v>511000</v>
      </c>
      <c r="B333" s="3"/>
      <c r="C333" s="4" t="s">
        <v>40</v>
      </c>
      <c r="D333" s="20">
        <f>SUM(D347+D334+D336+D342)</f>
        <v>0</v>
      </c>
      <c r="E333" s="20">
        <f>SUM(E347+E334+E336+E342)</f>
        <v>0</v>
      </c>
      <c r="F333" s="83">
        <f t="shared" si="5"/>
        <v>0</v>
      </c>
      <c r="G333" s="7"/>
      <c r="H333" s="7"/>
      <c r="I333" s="7"/>
      <c r="J333" s="7"/>
    </row>
    <row r="334" spans="1:10" s="2" customFormat="1" ht="13.5">
      <c r="A334" s="37">
        <v>511100</v>
      </c>
      <c r="B334" s="12"/>
      <c r="C334" s="13" t="s">
        <v>63</v>
      </c>
      <c r="D334" s="22">
        <f>D335</f>
        <v>0</v>
      </c>
      <c r="E334" s="22">
        <f>E335</f>
        <v>0</v>
      </c>
      <c r="F334" s="84">
        <f t="shared" si="5"/>
        <v>0</v>
      </c>
      <c r="G334" s="7"/>
      <c r="H334" s="7"/>
      <c r="I334" s="7"/>
      <c r="J334" s="7"/>
    </row>
    <row r="335" spans="1:10" s="2" customFormat="1" ht="13.5">
      <c r="A335" s="34">
        <v>511112</v>
      </c>
      <c r="B335" s="15"/>
      <c r="C335" s="14" t="s">
        <v>272</v>
      </c>
      <c r="D335" s="25"/>
      <c r="E335" s="25"/>
      <c r="F335" s="80">
        <f t="shared" si="5"/>
        <v>0</v>
      </c>
      <c r="G335" s="7"/>
      <c r="H335" s="7"/>
      <c r="I335" s="7"/>
      <c r="J335" s="7"/>
    </row>
    <row r="336" spans="1:10" s="2" customFormat="1" ht="13.5">
      <c r="A336" s="37">
        <v>511200</v>
      </c>
      <c r="B336" s="12"/>
      <c r="C336" s="13" t="s">
        <v>64</v>
      </c>
      <c r="D336" s="22">
        <f>SUM(D337:D341)</f>
        <v>0</v>
      </c>
      <c r="E336" s="22">
        <f>SUM(E337:E341)</f>
        <v>0</v>
      </c>
      <c r="F336" s="84">
        <f t="shared" si="5"/>
        <v>0</v>
      </c>
      <c r="G336" s="7"/>
      <c r="H336" s="7"/>
      <c r="I336" s="7"/>
      <c r="J336" s="7"/>
    </row>
    <row r="337" spans="1:10" s="2" customFormat="1" ht="13.5">
      <c r="A337" s="34">
        <v>511211</v>
      </c>
      <c r="B337" s="15"/>
      <c r="C337" s="14" t="s">
        <v>273</v>
      </c>
      <c r="D337" s="25"/>
      <c r="E337" s="25"/>
      <c r="F337" s="80">
        <f t="shared" si="5"/>
        <v>0</v>
      </c>
      <c r="G337" s="7"/>
      <c r="H337" s="7"/>
      <c r="I337" s="7"/>
      <c r="J337" s="7"/>
    </row>
    <row r="338" spans="1:10" s="2" customFormat="1" ht="13.5">
      <c r="A338" s="34">
        <v>511212</v>
      </c>
      <c r="B338" s="15"/>
      <c r="C338" s="14" t="s">
        <v>274</v>
      </c>
      <c r="D338" s="25"/>
      <c r="E338" s="25"/>
      <c r="F338" s="80">
        <f t="shared" si="5"/>
        <v>0</v>
      </c>
      <c r="G338" s="7"/>
      <c r="H338" s="7"/>
      <c r="I338" s="7"/>
      <c r="J338" s="7"/>
    </row>
    <row r="339" spans="1:10" s="2" customFormat="1" ht="13.5">
      <c r="A339" s="34">
        <v>511222</v>
      </c>
      <c r="B339" s="15"/>
      <c r="C339" s="14" t="s">
        <v>275</v>
      </c>
      <c r="D339" s="25"/>
      <c r="E339" s="25"/>
      <c r="F339" s="80">
        <f t="shared" si="5"/>
        <v>0</v>
      </c>
      <c r="G339" s="7"/>
      <c r="H339" s="7"/>
      <c r="I339" s="7"/>
      <c r="J339" s="7"/>
    </row>
    <row r="340" spans="1:10" s="2" customFormat="1" ht="13.5">
      <c r="A340" s="34">
        <v>511223</v>
      </c>
      <c r="B340" s="15"/>
      <c r="C340" s="14" t="s">
        <v>276</v>
      </c>
      <c r="D340" s="25"/>
      <c r="E340" s="25"/>
      <c r="F340" s="80">
        <f t="shared" si="5"/>
        <v>0</v>
      </c>
      <c r="G340" s="7"/>
      <c r="H340" s="7"/>
      <c r="I340" s="7"/>
      <c r="J340" s="7"/>
    </row>
    <row r="341" spans="1:10" s="2" customFormat="1" ht="13.5">
      <c r="A341" s="34">
        <v>511292</v>
      </c>
      <c r="B341" s="15"/>
      <c r="C341" s="14" t="s">
        <v>277</v>
      </c>
      <c r="D341" s="25"/>
      <c r="E341" s="25"/>
      <c r="F341" s="80">
        <f t="shared" si="5"/>
        <v>0</v>
      </c>
      <c r="G341" s="7"/>
      <c r="H341" s="7"/>
      <c r="I341" s="7"/>
      <c r="J341" s="7"/>
    </row>
    <row r="342" spans="1:10" s="2" customFormat="1" ht="13.5">
      <c r="A342" s="37">
        <v>511300</v>
      </c>
      <c r="B342" s="12"/>
      <c r="C342" s="13" t="s">
        <v>65</v>
      </c>
      <c r="D342" s="22">
        <f>SUM(D343:D346)</f>
        <v>0</v>
      </c>
      <c r="E342" s="22">
        <f>SUM(E343:E346)</f>
        <v>0</v>
      </c>
      <c r="F342" s="84">
        <f t="shared" si="5"/>
        <v>0</v>
      </c>
      <c r="G342" s="7"/>
      <c r="H342" s="7"/>
      <c r="I342" s="7"/>
      <c r="J342" s="7"/>
    </row>
    <row r="343" spans="1:10" s="2" customFormat="1" ht="13.5">
      <c r="A343" s="34">
        <v>511321</v>
      </c>
      <c r="B343" s="15"/>
      <c r="C343" s="14" t="s">
        <v>278</v>
      </c>
      <c r="D343" s="25"/>
      <c r="E343" s="25"/>
      <c r="F343" s="80">
        <f t="shared" si="5"/>
        <v>0</v>
      </c>
      <c r="G343" s="7"/>
      <c r="H343" s="7"/>
      <c r="I343" s="7"/>
      <c r="J343" s="7"/>
    </row>
    <row r="344" spans="1:10" s="2" customFormat="1" ht="13.5">
      <c r="A344" s="34">
        <v>511323</v>
      </c>
      <c r="B344" s="15"/>
      <c r="C344" s="14" t="s">
        <v>279</v>
      </c>
      <c r="D344" s="25"/>
      <c r="E344" s="25"/>
      <c r="F344" s="80">
        <f t="shared" si="5"/>
        <v>0</v>
      </c>
      <c r="G344" s="7"/>
      <c r="H344" s="7"/>
      <c r="I344" s="7"/>
      <c r="J344" s="7"/>
    </row>
    <row r="345" spans="1:10" ht="25.5">
      <c r="A345" s="38">
        <v>511331</v>
      </c>
      <c r="B345" s="16"/>
      <c r="C345" s="14" t="s">
        <v>280</v>
      </c>
      <c r="D345" s="24"/>
      <c r="E345" s="24"/>
      <c r="F345" s="80">
        <f t="shared" si="5"/>
        <v>0</v>
      </c>
      <c r="G345" s="29"/>
      <c r="H345" s="29"/>
      <c r="I345" s="29"/>
      <c r="J345" s="29"/>
    </row>
    <row r="346" spans="1:10" ht="13.5">
      <c r="A346" s="38">
        <v>511341</v>
      </c>
      <c r="B346" s="16"/>
      <c r="C346" s="29" t="s">
        <v>281</v>
      </c>
      <c r="D346" s="24"/>
      <c r="E346" s="24"/>
      <c r="F346" s="80">
        <f t="shared" si="5"/>
        <v>0</v>
      </c>
      <c r="G346" s="29"/>
      <c r="H346" s="29"/>
      <c r="I346" s="29"/>
      <c r="J346" s="29"/>
    </row>
    <row r="347" spans="1:10" s="2" customFormat="1" ht="13.5">
      <c r="A347" s="37">
        <v>511400</v>
      </c>
      <c r="B347" s="12"/>
      <c r="C347" s="13" t="s">
        <v>185</v>
      </c>
      <c r="D347" s="22">
        <f>SUM(D348:D351)</f>
        <v>0</v>
      </c>
      <c r="E347" s="22">
        <f>SUM(E348:E351)</f>
        <v>0</v>
      </c>
      <c r="F347" s="84">
        <f t="shared" si="5"/>
        <v>0</v>
      </c>
      <c r="G347" s="7"/>
      <c r="H347" s="7"/>
      <c r="I347" s="7"/>
      <c r="J347" s="7"/>
    </row>
    <row r="348" spans="1:10" s="2" customFormat="1" ht="13.5">
      <c r="A348" s="31">
        <v>511411</v>
      </c>
      <c r="B348" s="6"/>
      <c r="C348" s="7" t="s">
        <v>282</v>
      </c>
      <c r="D348" s="19"/>
      <c r="E348" s="19"/>
      <c r="F348" s="80">
        <f>SUM(D348+E348)</f>
        <v>0</v>
      </c>
      <c r="G348" s="7"/>
      <c r="H348" s="7"/>
      <c r="I348" s="7"/>
      <c r="J348" s="7"/>
    </row>
    <row r="349" spans="1:10" ht="13.5">
      <c r="A349" s="38">
        <v>511431</v>
      </c>
      <c r="B349" s="16"/>
      <c r="C349" s="29" t="s">
        <v>283</v>
      </c>
      <c r="D349" s="24"/>
      <c r="E349" s="24"/>
      <c r="F349" s="80">
        <f>SUM(D349+E349)</f>
        <v>0</v>
      </c>
      <c r="G349" s="29"/>
      <c r="H349" s="29"/>
      <c r="I349" s="29"/>
      <c r="J349" s="29"/>
    </row>
    <row r="350" spans="1:10" s="2" customFormat="1" ht="13.5">
      <c r="A350" s="31">
        <v>511441</v>
      </c>
      <c r="B350" s="6"/>
      <c r="C350" s="7" t="s">
        <v>284</v>
      </c>
      <c r="D350" s="19"/>
      <c r="E350" s="19"/>
      <c r="F350" s="80">
        <f>SUM(D350+E350)</f>
        <v>0</v>
      </c>
      <c r="G350" s="7"/>
      <c r="H350" s="7"/>
      <c r="I350" s="7"/>
      <c r="J350" s="7"/>
    </row>
    <row r="351" spans="1:10" ht="13.5">
      <c r="A351" s="38">
        <v>511451</v>
      </c>
      <c r="B351" s="16"/>
      <c r="C351" s="29" t="s">
        <v>285</v>
      </c>
      <c r="D351" s="24"/>
      <c r="E351" s="24"/>
      <c r="F351" s="80">
        <f>SUM(D351+E351)</f>
        <v>0</v>
      </c>
      <c r="G351" s="29"/>
      <c r="H351" s="29"/>
      <c r="I351" s="29"/>
      <c r="J351" s="29"/>
    </row>
    <row r="352" spans="1:10" s="2" customFormat="1" ht="12.75">
      <c r="A352" s="36">
        <v>512000</v>
      </c>
      <c r="B352" s="3"/>
      <c r="C352" s="4" t="s">
        <v>41</v>
      </c>
      <c r="D352" s="26">
        <f>SUM(D353+D355+D368)</f>
        <v>0</v>
      </c>
      <c r="E352" s="26">
        <f>SUM(E353+E355+E368)</f>
        <v>0</v>
      </c>
      <c r="F352" s="88">
        <f aca="true" t="shared" si="6" ref="F352:F378">SUM(D352+E352)</f>
        <v>0</v>
      </c>
      <c r="G352" s="7"/>
      <c r="H352" s="7"/>
      <c r="I352" s="7"/>
      <c r="J352" s="7"/>
    </row>
    <row r="353" spans="1:10" s="2" customFormat="1" ht="12.75">
      <c r="A353" s="37">
        <v>512100</v>
      </c>
      <c r="B353" s="12"/>
      <c r="C353" s="13" t="s">
        <v>66</v>
      </c>
      <c r="D353" s="27">
        <f>SUM(D354)</f>
        <v>0</v>
      </c>
      <c r="E353" s="27">
        <f>SUM(E354)</f>
        <v>0</v>
      </c>
      <c r="F353" s="89">
        <f t="shared" si="6"/>
        <v>0</v>
      </c>
      <c r="G353" s="7"/>
      <c r="H353" s="7"/>
      <c r="I353" s="7"/>
      <c r="J353" s="7"/>
    </row>
    <row r="354" spans="1:10" s="2" customFormat="1" ht="12.75">
      <c r="A354" s="31">
        <v>512111</v>
      </c>
      <c r="B354" s="6"/>
      <c r="C354" s="7" t="s">
        <v>186</v>
      </c>
      <c r="D354" s="24"/>
      <c r="E354" s="24"/>
      <c r="F354" s="90">
        <f t="shared" si="6"/>
        <v>0</v>
      </c>
      <c r="G354" s="7"/>
      <c r="H354" s="7"/>
      <c r="I354" s="7"/>
      <c r="J354" s="7"/>
    </row>
    <row r="355" spans="1:10" s="2" customFormat="1" ht="12.75">
      <c r="A355" s="37">
        <v>512200</v>
      </c>
      <c r="B355" s="12"/>
      <c r="C355" s="13" t="s">
        <v>67</v>
      </c>
      <c r="D355" s="27">
        <f>SUM(D356:D367)</f>
        <v>0</v>
      </c>
      <c r="E355" s="27">
        <f>SUM(E356:E366)</f>
        <v>0</v>
      </c>
      <c r="F355" s="89">
        <f t="shared" si="6"/>
        <v>0</v>
      </c>
      <c r="G355" s="7"/>
      <c r="H355" s="7"/>
      <c r="I355" s="7"/>
      <c r="J355" s="7"/>
    </row>
    <row r="356" spans="1:10" s="2" customFormat="1" ht="12.75">
      <c r="A356" s="31">
        <v>512211</v>
      </c>
      <c r="B356" s="6"/>
      <c r="C356" s="7" t="s">
        <v>162</v>
      </c>
      <c r="D356" s="24"/>
      <c r="E356" s="24"/>
      <c r="F356" s="90">
        <f t="shared" si="6"/>
        <v>0</v>
      </c>
      <c r="G356" s="7"/>
      <c r="H356" s="7"/>
      <c r="I356" s="7"/>
      <c r="J356" s="7"/>
    </row>
    <row r="357" spans="1:10" s="2" customFormat="1" ht="12.75">
      <c r="A357" s="31">
        <v>512212</v>
      </c>
      <c r="B357" s="6"/>
      <c r="C357" s="7" t="s">
        <v>187</v>
      </c>
      <c r="D357" s="24"/>
      <c r="E357" s="24"/>
      <c r="F357" s="90">
        <f t="shared" si="6"/>
        <v>0</v>
      </c>
      <c r="G357" s="7"/>
      <c r="H357" s="7"/>
      <c r="I357" s="7"/>
      <c r="J357" s="7"/>
    </row>
    <row r="358" spans="1:10" s="2" customFormat="1" ht="12.75">
      <c r="A358" s="31">
        <v>512221</v>
      </c>
      <c r="B358" s="6"/>
      <c r="C358" s="7" t="s">
        <v>163</v>
      </c>
      <c r="D358" s="24"/>
      <c r="E358" s="24"/>
      <c r="F358" s="90">
        <f t="shared" si="6"/>
        <v>0</v>
      </c>
      <c r="G358" s="7"/>
      <c r="H358" s="7"/>
      <c r="I358" s="7"/>
      <c r="J358" s="7"/>
    </row>
    <row r="359" spans="1:10" s="2" customFormat="1" ht="12.75">
      <c r="A359" s="31">
        <v>512222</v>
      </c>
      <c r="B359" s="6"/>
      <c r="C359" s="7" t="s">
        <v>188</v>
      </c>
      <c r="D359" s="24"/>
      <c r="E359" s="24"/>
      <c r="F359" s="90">
        <f t="shared" si="6"/>
        <v>0</v>
      </c>
      <c r="G359" s="7"/>
      <c r="H359" s="7"/>
      <c r="I359" s="7"/>
      <c r="J359" s="7"/>
    </row>
    <row r="360" spans="1:10" s="2" customFormat="1" ht="12.75">
      <c r="A360" s="31">
        <v>512223</v>
      </c>
      <c r="B360" s="6"/>
      <c r="C360" s="7" t="s">
        <v>286</v>
      </c>
      <c r="D360" s="24"/>
      <c r="E360" s="24"/>
      <c r="F360" s="90">
        <f t="shared" si="6"/>
        <v>0</v>
      </c>
      <c r="G360" s="7"/>
      <c r="H360" s="7"/>
      <c r="I360" s="7"/>
      <c r="J360" s="7"/>
    </row>
    <row r="361" spans="1:10" s="2" customFormat="1" ht="12.75">
      <c r="A361" s="31">
        <v>512231</v>
      </c>
      <c r="B361" s="6"/>
      <c r="C361" s="7" t="s">
        <v>189</v>
      </c>
      <c r="D361" s="24"/>
      <c r="E361" s="24"/>
      <c r="F361" s="90">
        <f t="shared" si="6"/>
        <v>0</v>
      </c>
      <c r="G361" s="7"/>
      <c r="H361" s="7"/>
      <c r="I361" s="7"/>
      <c r="J361" s="7"/>
    </row>
    <row r="362" spans="1:10" s="2" customFormat="1" ht="12.75">
      <c r="A362" s="31">
        <v>512232</v>
      </c>
      <c r="B362" s="6"/>
      <c r="C362" s="7" t="s">
        <v>190</v>
      </c>
      <c r="D362" s="24"/>
      <c r="E362" s="24"/>
      <c r="F362" s="90">
        <f t="shared" si="6"/>
        <v>0</v>
      </c>
      <c r="G362" s="7"/>
      <c r="H362" s="7"/>
      <c r="I362" s="7"/>
      <c r="J362" s="7"/>
    </row>
    <row r="363" spans="1:10" s="2" customFormat="1" ht="12.75">
      <c r="A363" s="31">
        <v>512233</v>
      </c>
      <c r="B363" s="6"/>
      <c r="C363" s="7" t="s">
        <v>191</v>
      </c>
      <c r="D363" s="24"/>
      <c r="E363" s="24"/>
      <c r="F363" s="90">
        <f t="shared" si="6"/>
        <v>0</v>
      </c>
      <c r="G363" s="7"/>
      <c r="H363" s="7"/>
      <c r="I363" s="7"/>
      <c r="J363" s="7"/>
    </row>
    <row r="364" spans="1:10" s="2" customFormat="1" ht="12.75">
      <c r="A364" s="31">
        <v>512241</v>
      </c>
      <c r="B364" s="6"/>
      <c r="C364" s="7" t="s">
        <v>192</v>
      </c>
      <c r="D364" s="24"/>
      <c r="E364" s="24"/>
      <c r="F364" s="90">
        <f t="shared" si="6"/>
        <v>0</v>
      </c>
      <c r="G364" s="7"/>
      <c r="H364" s="7"/>
      <c r="I364" s="7"/>
      <c r="J364" s="7"/>
    </row>
    <row r="365" spans="1:10" s="2" customFormat="1" ht="12.75">
      <c r="A365" s="31">
        <v>512242</v>
      </c>
      <c r="B365" s="6"/>
      <c r="C365" s="7" t="s">
        <v>193</v>
      </c>
      <c r="D365" s="24"/>
      <c r="E365" s="24"/>
      <c r="F365" s="90">
        <f t="shared" si="6"/>
        <v>0</v>
      </c>
      <c r="G365" s="7"/>
      <c r="H365" s="7"/>
      <c r="I365" s="7"/>
      <c r="J365" s="7"/>
    </row>
    <row r="366" spans="1:10" s="2" customFormat="1" ht="12.75">
      <c r="A366" s="31">
        <v>512252</v>
      </c>
      <c r="B366" s="6"/>
      <c r="C366" s="7" t="s">
        <v>287</v>
      </c>
      <c r="D366" s="24"/>
      <c r="E366" s="24"/>
      <c r="F366" s="90">
        <f t="shared" si="6"/>
        <v>0</v>
      </c>
      <c r="G366" s="7"/>
      <c r="H366" s="7"/>
      <c r="I366" s="7"/>
      <c r="J366" s="7"/>
    </row>
    <row r="367" spans="1:10" s="2" customFormat="1" ht="12.75">
      <c r="A367" s="31">
        <v>512631</v>
      </c>
      <c r="B367" s="6"/>
      <c r="C367" s="7" t="s">
        <v>298</v>
      </c>
      <c r="D367" s="24"/>
      <c r="E367" s="24"/>
      <c r="F367" s="90">
        <f>SUM(D367:E367)</f>
        <v>0</v>
      </c>
      <c r="G367" s="7"/>
      <c r="H367" s="7"/>
      <c r="I367" s="7"/>
      <c r="J367" s="7"/>
    </row>
    <row r="368" spans="1:10" s="2" customFormat="1" ht="25.5">
      <c r="A368" s="37">
        <v>512900</v>
      </c>
      <c r="B368" s="12"/>
      <c r="C368" s="13" t="s">
        <v>68</v>
      </c>
      <c r="D368" s="27">
        <f>SUM(D369:D370)</f>
        <v>0</v>
      </c>
      <c r="E368" s="27">
        <f>SUM(E369:E370)</f>
        <v>0</v>
      </c>
      <c r="F368" s="89">
        <f t="shared" si="6"/>
        <v>0</v>
      </c>
      <c r="G368" s="7"/>
      <c r="H368" s="7"/>
      <c r="I368" s="7"/>
      <c r="J368" s="7"/>
    </row>
    <row r="369" spans="1:10" s="2" customFormat="1" ht="12.75">
      <c r="A369" s="31">
        <v>512931</v>
      </c>
      <c r="B369" s="6"/>
      <c r="C369" s="7" t="s">
        <v>288</v>
      </c>
      <c r="D369" s="24"/>
      <c r="E369" s="24"/>
      <c r="F369" s="90">
        <f t="shared" si="6"/>
        <v>0</v>
      </c>
      <c r="G369" s="7"/>
      <c r="H369" s="7"/>
      <c r="I369" s="7"/>
      <c r="J369" s="7"/>
    </row>
    <row r="370" spans="1:10" s="2" customFormat="1" ht="12.75">
      <c r="A370" s="31">
        <v>512932</v>
      </c>
      <c r="B370" s="6"/>
      <c r="C370" s="7" t="s">
        <v>289</v>
      </c>
      <c r="D370" s="24"/>
      <c r="E370" s="24"/>
      <c r="F370" s="90">
        <f t="shared" si="6"/>
        <v>0</v>
      </c>
      <c r="G370" s="7"/>
      <c r="H370" s="7"/>
      <c r="I370" s="7"/>
      <c r="J370" s="7"/>
    </row>
    <row r="371" spans="1:10" s="2" customFormat="1" ht="12.75">
      <c r="A371" s="36">
        <v>515000</v>
      </c>
      <c r="B371" s="3"/>
      <c r="C371" s="4" t="s">
        <v>81</v>
      </c>
      <c r="D371" s="26">
        <f>SUM(D372)</f>
        <v>0</v>
      </c>
      <c r="E371" s="26">
        <f>SUM(E372)</f>
        <v>0</v>
      </c>
      <c r="F371" s="88">
        <f t="shared" si="6"/>
        <v>0</v>
      </c>
      <c r="G371" s="7"/>
      <c r="H371" s="7"/>
      <c r="I371" s="7"/>
      <c r="J371" s="7"/>
    </row>
    <row r="372" spans="1:10" s="2" customFormat="1" ht="12.75">
      <c r="A372" s="37">
        <v>515100</v>
      </c>
      <c r="B372" s="12"/>
      <c r="C372" s="13" t="s">
        <v>81</v>
      </c>
      <c r="D372" s="27">
        <f>SUM(D373:D374)</f>
        <v>0</v>
      </c>
      <c r="E372" s="27">
        <f>SUM(E373:E374)</f>
        <v>0</v>
      </c>
      <c r="F372" s="89">
        <f t="shared" si="6"/>
        <v>0</v>
      </c>
      <c r="G372" s="7"/>
      <c r="H372" s="7"/>
      <c r="I372" s="7"/>
      <c r="J372" s="7"/>
    </row>
    <row r="373" spans="1:10" s="2" customFormat="1" ht="12.75">
      <c r="A373" s="31">
        <v>515122</v>
      </c>
      <c r="B373" s="6"/>
      <c r="C373" s="7" t="s">
        <v>304</v>
      </c>
      <c r="D373" s="24"/>
      <c r="E373" s="24"/>
      <c r="F373" s="90">
        <f t="shared" si="6"/>
        <v>0</v>
      </c>
      <c r="G373" s="7"/>
      <c r="H373" s="7"/>
      <c r="I373" s="7"/>
      <c r="J373" s="7"/>
    </row>
    <row r="374" spans="1:10" s="2" customFormat="1" ht="12.75">
      <c r="A374" s="31">
        <v>515192</v>
      </c>
      <c r="B374" s="6"/>
      <c r="C374" s="7" t="s">
        <v>194</v>
      </c>
      <c r="D374" s="24"/>
      <c r="E374" s="24"/>
      <c r="F374" s="90">
        <f t="shared" si="6"/>
        <v>0</v>
      </c>
      <c r="G374" s="7"/>
      <c r="H374" s="7"/>
      <c r="I374" s="7"/>
      <c r="J374" s="7"/>
    </row>
    <row r="375" spans="1:10" s="2" customFormat="1" ht="12.75">
      <c r="A375" s="30">
        <v>520000</v>
      </c>
      <c r="B375" s="10"/>
      <c r="C375" s="11" t="s">
        <v>290</v>
      </c>
      <c r="D375" s="28">
        <f aca="true" t="shared" si="7" ref="D375:E377">D376</f>
        <v>0</v>
      </c>
      <c r="E375" s="28">
        <f t="shared" si="7"/>
        <v>0</v>
      </c>
      <c r="F375" s="81">
        <f>D375+E375</f>
        <v>0</v>
      </c>
      <c r="G375" s="7"/>
      <c r="H375" s="7"/>
      <c r="I375" s="7"/>
      <c r="J375" s="7"/>
    </row>
    <row r="376" spans="1:10" s="2" customFormat="1" ht="12.75">
      <c r="A376" s="36">
        <v>521000</v>
      </c>
      <c r="B376" s="3"/>
      <c r="C376" s="4" t="s">
        <v>69</v>
      </c>
      <c r="D376" s="26">
        <f t="shared" si="7"/>
        <v>0</v>
      </c>
      <c r="E376" s="26">
        <f t="shared" si="7"/>
        <v>0</v>
      </c>
      <c r="F376" s="88">
        <f t="shared" si="6"/>
        <v>0</v>
      </c>
      <c r="G376" s="7"/>
      <c r="H376" s="7"/>
      <c r="I376" s="7"/>
      <c r="J376" s="7"/>
    </row>
    <row r="377" spans="1:10" s="2" customFormat="1" ht="12.75">
      <c r="A377" s="37">
        <v>521100</v>
      </c>
      <c r="B377" s="12"/>
      <c r="C377" s="13" t="s">
        <v>69</v>
      </c>
      <c r="D377" s="27">
        <f t="shared" si="7"/>
        <v>0</v>
      </c>
      <c r="E377" s="27">
        <f t="shared" si="7"/>
        <v>0</v>
      </c>
      <c r="F377" s="89">
        <f>SUM(D377+E377)</f>
        <v>0</v>
      </c>
      <c r="G377" s="7"/>
      <c r="H377" s="7"/>
      <c r="I377" s="7"/>
      <c r="J377" s="7"/>
    </row>
    <row r="378" spans="1:10" s="2" customFormat="1" ht="12.75">
      <c r="A378" s="31">
        <v>521111</v>
      </c>
      <c r="B378" s="6"/>
      <c r="C378" s="7" t="s">
        <v>69</v>
      </c>
      <c r="D378" s="24"/>
      <c r="E378" s="24"/>
      <c r="F378" s="90">
        <f t="shared" si="6"/>
        <v>0</v>
      </c>
      <c r="G378" s="7"/>
      <c r="H378" s="7"/>
      <c r="I378" s="7"/>
      <c r="J378" s="7"/>
    </row>
    <row r="379" spans="1:10" s="2" customFormat="1" ht="12.75">
      <c r="A379" s="30">
        <v>540000</v>
      </c>
      <c r="B379" s="10"/>
      <c r="C379" s="11" t="s">
        <v>291</v>
      </c>
      <c r="D379" s="28">
        <f aca="true" t="shared" si="8" ref="D379:E381">D380</f>
        <v>0</v>
      </c>
      <c r="E379" s="28">
        <f t="shared" si="8"/>
        <v>0</v>
      </c>
      <c r="F379" s="81">
        <f>D379+E379</f>
        <v>0</v>
      </c>
      <c r="G379" s="7"/>
      <c r="H379" s="7"/>
      <c r="I379" s="7"/>
      <c r="J379" s="7"/>
    </row>
    <row r="380" spans="1:10" s="2" customFormat="1" ht="12.75">
      <c r="A380" s="36">
        <v>541000</v>
      </c>
      <c r="B380" s="3"/>
      <c r="C380" s="4" t="s">
        <v>42</v>
      </c>
      <c r="D380" s="26">
        <f t="shared" si="8"/>
        <v>0</v>
      </c>
      <c r="E380" s="26">
        <f t="shared" si="8"/>
        <v>0</v>
      </c>
      <c r="F380" s="88">
        <f>SUM(D380+E380)</f>
        <v>0</v>
      </c>
      <c r="G380" s="7"/>
      <c r="H380" s="7"/>
      <c r="I380" s="7"/>
      <c r="J380" s="7"/>
    </row>
    <row r="381" spans="1:10" s="2" customFormat="1" ht="12.75">
      <c r="A381" s="37">
        <v>541100</v>
      </c>
      <c r="B381" s="12"/>
      <c r="C381" s="13" t="s">
        <v>42</v>
      </c>
      <c r="D381" s="27">
        <f t="shared" si="8"/>
        <v>0</v>
      </c>
      <c r="E381" s="27">
        <f t="shared" si="8"/>
        <v>0</v>
      </c>
      <c r="F381" s="89">
        <f>SUM(D381+E381)</f>
        <v>0</v>
      </c>
      <c r="G381" s="7"/>
      <c r="H381" s="7"/>
      <c r="I381" s="7"/>
      <c r="J381" s="7"/>
    </row>
    <row r="382" spans="1:10" s="2" customFormat="1" ht="12.75">
      <c r="A382" s="31">
        <v>541112</v>
      </c>
      <c r="B382" s="6"/>
      <c r="C382" s="7" t="s">
        <v>292</v>
      </c>
      <c r="D382" s="24"/>
      <c r="E382" s="24"/>
      <c r="F382" s="90">
        <f>SUM(D382+E382)</f>
        <v>0</v>
      </c>
      <c r="G382" s="7"/>
      <c r="H382" s="7"/>
      <c r="I382" s="7"/>
      <c r="J382" s="7"/>
    </row>
    <row r="383" spans="1:10" s="2" customFormat="1" ht="12.75">
      <c r="A383" s="30">
        <v>610000</v>
      </c>
      <c r="B383" s="10"/>
      <c r="C383" s="11" t="s">
        <v>293</v>
      </c>
      <c r="D383" s="28">
        <f>D384</f>
        <v>0</v>
      </c>
      <c r="E383" s="28">
        <f>E384</f>
        <v>0</v>
      </c>
      <c r="F383" s="81">
        <f>D383+E383</f>
        <v>0</v>
      </c>
      <c r="G383" s="7"/>
      <c r="H383" s="7"/>
      <c r="I383" s="7"/>
      <c r="J383" s="7"/>
    </row>
    <row r="384" spans="1:10" s="2" customFormat="1" ht="12.75">
      <c r="A384" s="36">
        <v>612000</v>
      </c>
      <c r="B384" s="3"/>
      <c r="C384" s="4" t="s">
        <v>59</v>
      </c>
      <c r="D384" s="26">
        <f>D385</f>
        <v>0</v>
      </c>
      <c r="E384" s="26">
        <f>E385</f>
        <v>0</v>
      </c>
      <c r="F384" s="88">
        <f>SUM(D384+E384)</f>
        <v>0</v>
      </c>
      <c r="G384" s="7"/>
      <c r="H384" s="7"/>
      <c r="I384" s="7"/>
      <c r="J384" s="7"/>
    </row>
    <row r="385" spans="1:10" s="2" customFormat="1" ht="12.75">
      <c r="A385" s="37">
        <v>612300</v>
      </c>
      <c r="B385" s="12"/>
      <c r="C385" s="13" t="s">
        <v>60</v>
      </c>
      <c r="D385" s="27">
        <f>SUM(D386:D387)</f>
        <v>0</v>
      </c>
      <c r="E385" s="27">
        <f>SUM(E386:E387)</f>
        <v>0</v>
      </c>
      <c r="F385" s="89">
        <f>SUM(D385+E385)</f>
        <v>0</v>
      </c>
      <c r="G385" s="7"/>
      <c r="H385" s="7"/>
      <c r="I385" s="7"/>
      <c r="J385" s="7"/>
    </row>
    <row r="386" spans="1:10" s="2" customFormat="1" ht="12.75">
      <c r="A386" s="31">
        <v>612331</v>
      </c>
      <c r="B386" s="6"/>
      <c r="C386" s="7" t="s">
        <v>294</v>
      </c>
      <c r="D386" s="24"/>
      <c r="E386" s="24"/>
      <c r="F386" s="90">
        <f>SUM(D386+E386)</f>
        <v>0</v>
      </c>
      <c r="G386" s="7"/>
      <c r="H386" s="7"/>
      <c r="I386" s="7"/>
      <c r="J386" s="7"/>
    </row>
    <row r="387" spans="1:10" s="2" customFormat="1" ht="13.5" thickBot="1">
      <c r="A387" s="32">
        <v>612341</v>
      </c>
      <c r="B387" s="8"/>
      <c r="C387" s="9" t="s">
        <v>295</v>
      </c>
      <c r="D387" s="35"/>
      <c r="E387" s="35"/>
      <c r="F387" s="91">
        <f>SUM(D387+E387)</f>
        <v>0</v>
      </c>
      <c r="G387" s="7"/>
      <c r="H387" s="7"/>
      <c r="I387" s="7"/>
      <c r="J387" s="7"/>
    </row>
    <row r="388" spans="1:6" s="2" customFormat="1" ht="12.75">
      <c r="A388" s="69"/>
      <c r="B388" s="69"/>
      <c r="C388" s="68"/>
      <c r="D388" s="70"/>
      <c r="E388" s="70"/>
      <c r="F388" s="70"/>
    </row>
    <row r="390" spans="1:6" ht="12.75">
      <c r="A390" s="147"/>
      <c r="B390" s="147"/>
      <c r="C390" s="147"/>
      <c r="D390" s="147"/>
      <c r="E390" s="147"/>
      <c r="F390" s="147"/>
    </row>
    <row r="391" spans="1:6" ht="12.75">
      <c r="A391" s="147"/>
      <c r="B391" s="147"/>
      <c r="C391" s="147"/>
      <c r="D391" s="147"/>
      <c r="E391" s="147"/>
      <c r="F391" s="147"/>
    </row>
  </sheetData>
  <sheetProtection/>
  <mergeCells count="9">
    <mergeCell ref="A7:F7"/>
    <mergeCell ref="A52:F52"/>
    <mergeCell ref="A390:F391"/>
    <mergeCell ref="A1:F1"/>
    <mergeCell ref="A2:F2"/>
    <mergeCell ref="A3:F3"/>
    <mergeCell ref="A4:F4"/>
    <mergeCell ref="A5:F5"/>
    <mergeCell ref="A6:C6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 </cp:lastModifiedBy>
  <cp:lastPrinted>2011-12-09T14:23:26Z</cp:lastPrinted>
  <dcterms:created xsi:type="dcterms:W3CDTF">2002-05-10T07:44:53Z</dcterms:created>
  <dcterms:modified xsi:type="dcterms:W3CDTF">2016-04-06T09:21:43Z</dcterms:modified>
  <cp:category/>
  <cp:version/>
  <cp:contentType/>
  <cp:contentStatus/>
</cp:coreProperties>
</file>